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Dist wise LBR" sheetId="1" r:id="rId1"/>
    <sheet name="Bank wise LBR" sheetId="2" r:id="rId2"/>
    <sheet name="agency wise acp sep 13" sheetId="3" r:id="rId3"/>
  </sheets>
  <externalReferences>
    <externalReference r:id="rId6"/>
  </externalReferences>
  <definedNames>
    <definedName name="_xlnm.Print_Titles" localSheetId="2">'agency wise acp sep 13'!$A:$B</definedName>
  </definedNames>
  <calcPr fullCalcOnLoad="1"/>
</workbook>
</file>

<file path=xl/sharedStrings.xml><?xml version="1.0" encoding="utf-8"?>
<sst xmlns="http://schemas.openxmlformats.org/spreadsheetml/2006/main" count="230" uniqueCount="123">
  <si>
    <t>Targets and Achievements under  Annual Credit Plan for the Year 2013-2014</t>
  </si>
  <si>
    <t xml:space="preserve">District wise Position as on 30.09.13  </t>
  </si>
  <si>
    <t>Rs in Lakh</t>
  </si>
  <si>
    <t>Sr. No</t>
  </si>
  <si>
    <t>District</t>
  </si>
  <si>
    <t>AGRI. &amp; ALLIED</t>
  </si>
  <si>
    <t>Of Which Crop Loan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</si>
  <si>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</si>
  <si>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</si>
  <si>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</si>
  <si>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</si>
  <si>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</si>
  <si>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</si>
  <si>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</si>
  <si>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Target</t>
  </si>
  <si>
    <t>Achmnt</t>
  </si>
  <si>
    <t>%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</si>
  <si>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</si>
  <si>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</si>
  <si>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</si>
  <si>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</si>
  <si>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</si>
  <si>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</si>
  <si>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</si>
  <si>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</si>
  <si>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</si>
  <si>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</si>
  <si>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</si>
  <si>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</si>
  <si>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</si>
  <si>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</si>
  <si>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</si>
  <si>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</si>
  <si>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</si>
  <si>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</si>
  <si>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</si>
  <si>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</si>
  <si>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</si>
  <si>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</si>
  <si>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</si>
  <si>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</si>
  <si>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</si>
  <si>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</si>
  <si>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</si>
  <si>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</si>
  <si>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</si>
  <si>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</si>
  <si>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</si>
  <si>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</si>
  <si>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</si>
  <si>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Total</t>
  </si>
  <si>
    <t>SR 
No</t>
  </si>
  <si>
    <t>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</si>
  <si>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</si>
  <si>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</si>
  <si>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</si>
  <si>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</si>
  <si>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</si>
  <si>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</si>
  <si>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</si>
  <si>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</si>
  <si>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</si>
  <si>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</si>
  <si>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</si>
  <si>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</si>
  <si>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</si>
  <si>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</si>
  <si>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</si>
  <si>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</si>
  <si>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</si>
  <si>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</si>
  <si>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</si>
  <si>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</si>
  <si>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</si>
  <si>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</si>
  <si>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</si>
  <si>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</si>
  <si>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</si>
  <si>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</si>
  <si>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</si>
  <si>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</si>
  <si>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</si>
  <si>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</si>
  <si>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</si>
  <si>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</si>
  <si>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</si>
  <si>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</si>
  <si>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</si>
  <si>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</si>
  <si>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</si>
  <si>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</si>
  <si>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</si>
  <si>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</si>
  <si>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</si>
  <si>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</si>
  <si>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</si>
  <si>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</si>
  <si>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</si>
  <si>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</si>
  <si>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J &amp; K Bank</t>
  </si>
  <si>
    <t>Catholic Syrian Bank</t>
  </si>
  <si>
    <t>State Bank of Patiala</t>
  </si>
  <si>
    <t>Development Credit Bank</t>
  </si>
  <si>
    <t>State Bank of Mysore</t>
  </si>
  <si>
    <t>City Union</t>
  </si>
  <si>
    <t>Karur Vysya</t>
  </si>
  <si>
    <t>IndusInd</t>
  </si>
  <si>
    <t>Yes Bank</t>
  </si>
  <si>
    <t>Agency wise and Sector wise Disbursementunder ACP 2013-14 as on 30.09.2013 for Maharashtra State</t>
  </si>
  <si>
    <t>Rs. in lakh</t>
  </si>
  <si>
    <t>Sr. No.</t>
  </si>
  <si>
    <t>Total Agriculture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</si>
  <si>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</si>
  <si>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</si>
  <si>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</si>
  <si>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</si>
  <si>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</si>
  <si>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</si>
  <si>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</si>
  <si>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</si>
  <si>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</si>
  <si>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</si>
  <si>
    <t xml:space="preserve">Bank wise Position as on 30.09.13 (Rs. in Lakh)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</si>
</sst>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3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right" vertical="center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0" fontId="22" fillId="22" borderId="16" xfId="0" applyFont="1" applyFill="1" applyBorder="1" applyAlignment="1" applyProtection="1">
      <alignment/>
      <protection/>
    </xf>
    <xf numFmtId="1" fontId="22" fillId="22" borderId="10" xfId="0" applyNumberFormat="1" applyFont="1" applyFill="1" applyBorder="1" applyAlignment="1" applyProtection="1">
      <alignment horizontal="right" vertical="center"/>
      <protection hidden="1"/>
    </xf>
    <xf numFmtId="1" fontId="22" fillId="22" borderId="10" xfId="0" applyNumberFormat="1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" fontId="22" fillId="4" borderId="10" xfId="0" applyNumberFormat="1" applyFont="1" applyFill="1" applyBorder="1" applyAlignment="1" applyProtection="1">
      <alignment horizontal="right" vertical="center"/>
      <protection hidden="1"/>
    </xf>
    <xf numFmtId="1" fontId="22" fillId="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22" fillId="22" borderId="10" xfId="0" applyFont="1" applyFill="1" applyBorder="1" applyAlignment="1" applyProtection="1">
      <alignment horizontal="center"/>
      <protection/>
    </xf>
    <xf numFmtId="1" fontId="22" fillId="22" borderId="10" xfId="0" applyNumberFormat="1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22" fillId="4" borderId="16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vertical="center"/>
      <protection locked="0"/>
    </xf>
    <xf numFmtId="0" fontId="22" fillId="22" borderId="10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2" fontId="2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21" fillId="24" borderId="18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left" vertical="center"/>
      <protection hidden="1"/>
    </xf>
    <xf numFmtId="0" fontId="21" fillId="24" borderId="18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" fontId="23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0" fillId="25" borderId="0" xfId="0" applyFill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/>
      <protection hidden="1"/>
    </xf>
    <xf numFmtId="0" fontId="22" fillId="22" borderId="16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6" xfId="0" applyFont="1" applyFill="1" applyBorder="1" applyAlignment="1" applyProtection="1">
      <alignment horizontal="left" vertical="center"/>
      <protection hidden="1"/>
    </xf>
    <xf numFmtId="1" fontId="22" fillId="4" borderId="10" xfId="0" applyNumberFormat="1" applyFont="1" applyFill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nanakar%20bkup\c%20old%20data\GLC\GLC%20Sep%202013\SLBC%20LBR%20SEPT%202013%20Excl%20Mumbai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mednagar"/>
      <sheetName val="Akola"/>
      <sheetName val="Am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ana"/>
      <sheetName val="Kolhapur"/>
      <sheetName val="Latur"/>
      <sheetName val="Nagpur"/>
      <sheetName val="Nanded"/>
      <sheetName val="Nandurbar"/>
      <sheetName val="Nashik"/>
      <sheetName val="Osmanabad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eotmal"/>
      <sheetName val="District"/>
      <sheetName val="Bank"/>
      <sheetName val="Dist wise LBR"/>
      <sheetName val="Bank wise LBR"/>
      <sheetName val="agency wise acp sep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5.421875" style="3" customWidth="1"/>
    <col min="2" max="2" width="14.421875" style="3" bestFit="1" customWidth="1"/>
    <col min="3" max="4" width="9.7109375" style="3" customWidth="1"/>
    <col min="5" max="5" width="5.7109375" style="3" customWidth="1"/>
    <col min="6" max="7" width="8.7109375" style="3" customWidth="1"/>
    <col min="8" max="8" width="5.7109375" style="3" customWidth="1"/>
    <col min="9" max="10" width="9.7109375" style="3" customWidth="1"/>
    <col min="11" max="11" width="5.7109375" style="3" customWidth="1"/>
    <col min="12" max="13" width="9.7109375" style="3" customWidth="1"/>
    <col min="14" max="14" width="5.7109375" style="3" customWidth="1"/>
    <col min="15" max="15" width="10.7109375" style="3" hidden="1" customWidth="1"/>
    <col min="16" max="17" width="10.7109375" style="3" customWidth="1"/>
    <col min="18" max="18" width="5.7109375" style="3" customWidth="1"/>
    <col min="19" max="20" width="9.7109375" style="3" customWidth="1"/>
    <col min="21" max="21" width="5.7109375" style="3" customWidth="1"/>
    <col min="22" max="23" width="10.7109375" style="3" customWidth="1"/>
    <col min="24" max="24" width="5.7109375" style="3" customWidth="1"/>
    <col min="25" max="25" width="0" style="3" hidden="1" customWidth="1"/>
    <col min="26" max="16384" width="9.140625" style="3" customWidth="1"/>
  </cols>
  <sheetData>
    <row r="1" spans="1:25" s="1" customFormat="1" ht="1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2"/>
      <c r="Y1" s="2"/>
    </row>
    <row r="2" spans="1:25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"/>
      <c r="Y2" s="2"/>
    </row>
    <row r="3" spans="1:25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 t="s">
        <v>2</v>
      </c>
      <c r="W3" s="59"/>
      <c r="X3" s="2"/>
      <c r="Y3" s="2"/>
    </row>
    <row r="4" spans="1:25" ht="12.75" customHeight="1">
      <c r="A4" s="4" t="s">
        <v>3</v>
      </c>
      <c r="B4" s="4" t="s">
        <v>4</v>
      </c>
      <c r="C4" s="4" t="s">
        <v>5</v>
      </c>
      <c r="D4" s="60"/>
      <c r="E4" s="60"/>
      <c r="F4" s="4" t="s">
        <v>6</v>
      </c>
      <c r="G4" s="60"/>
      <c r="H4" s="60"/>
      <c r="I4" s="4" t="s">
        <v>7</v>
      </c>
      <c r="J4" s="60"/>
      <c r="K4" s="60"/>
      <c r="L4" s="4" t="s">
        <v>8</v>
      </c>
      <c r="M4" s="60"/>
      <c r="N4" s="60"/>
      <c r="O4" s="4" t="s">
        <v>9</v>
      </c>
      <c r="P4" s="4" t="s">
        <v>10</v>
      </c>
      <c r="Q4" s="60"/>
      <c r="R4" s="60"/>
      <c r="S4" s="4" t="s">
        <v>11</v>
      </c>
      <c r="T4" s="60"/>
      <c r="U4" s="60"/>
      <c r="V4" s="4" t="s">
        <v>12</v>
      </c>
      <c r="W4" s="60"/>
      <c r="X4" s="60"/>
      <c r="Y4" s="5" t="s">
        <v>13</v>
      </c>
    </row>
    <row r="5" spans="1:25" ht="12.75">
      <c r="A5" s="4"/>
      <c r="B5" s="4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"/>
      <c r="P5" s="60"/>
      <c r="Q5" s="60"/>
      <c r="R5" s="60"/>
      <c r="S5" s="60"/>
      <c r="T5" s="60"/>
      <c r="U5" s="60"/>
      <c r="V5" s="60"/>
      <c r="W5" s="60"/>
      <c r="X5" s="60"/>
      <c r="Y5" s="6"/>
    </row>
    <row r="6" spans="1:25" ht="23.25" customHeight="1">
      <c r="A6" s="4"/>
      <c r="B6" s="4"/>
      <c r="C6" s="7" t="s">
        <v>14</v>
      </c>
      <c r="D6" s="7" t="s">
        <v>15</v>
      </c>
      <c r="E6" s="7" t="s">
        <v>16</v>
      </c>
      <c r="F6" s="7" t="s">
        <v>14</v>
      </c>
      <c r="G6" s="7" t="s">
        <v>15</v>
      </c>
      <c r="H6" s="7" t="s">
        <v>16</v>
      </c>
      <c r="I6" s="7" t="s">
        <v>14</v>
      </c>
      <c r="J6" s="7" t="s">
        <v>15</v>
      </c>
      <c r="K6" s="7" t="s">
        <v>16</v>
      </c>
      <c r="L6" s="7" t="s">
        <v>14</v>
      </c>
      <c r="M6" s="7" t="s">
        <v>15</v>
      </c>
      <c r="N6" s="7" t="s">
        <v>16</v>
      </c>
      <c r="O6" s="7"/>
      <c r="P6" s="7" t="s">
        <v>14</v>
      </c>
      <c r="Q6" s="7" t="s">
        <v>15</v>
      </c>
      <c r="R6" s="7" t="s">
        <v>16</v>
      </c>
      <c r="S6" s="7" t="s">
        <v>14</v>
      </c>
      <c r="T6" s="7" t="s">
        <v>15</v>
      </c>
      <c r="U6" s="7" t="s">
        <v>16</v>
      </c>
      <c r="V6" s="7" t="s">
        <v>14</v>
      </c>
      <c r="W6" s="7" t="s">
        <v>15</v>
      </c>
      <c r="X6" s="7" t="s">
        <v>16</v>
      </c>
      <c r="Y6" s="8"/>
    </row>
    <row r="7" spans="1:25" ht="18.75" customHeight="1">
      <c r="A7" s="9">
        <v>1</v>
      </c>
      <c r="B7" s="10" t="s">
        <v>17</v>
      </c>
      <c r="C7" s="11">
        <v>387750.4990093373</v>
      </c>
      <c r="D7" s="11">
        <v>111449</v>
      </c>
      <c r="E7" s="11">
        <f aca="true" t="shared" si="0" ref="E7:E40">D7*100/C7</f>
        <v>28.742451727268115</v>
      </c>
      <c r="F7" s="11">
        <v>241648.46363867683</v>
      </c>
      <c r="G7" s="11">
        <v>96895.97</v>
      </c>
      <c r="H7" s="11">
        <f aca="true" t="shared" si="1" ref="H7:H40">G7*100/F7</f>
        <v>40.09790442735155</v>
      </c>
      <c r="I7" s="11">
        <v>56182.95356311668</v>
      </c>
      <c r="J7" s="11">
        <v>22575.37</v>
      </c>
      <c r="K7" s="11">
        <f aca="true" t="shared" si="2" ref="K7:K40">J7*100/I7</f>
        <v>40.18188537318268</v>
      </c>
      <c r="L7" s="11">
        <v>109417.01594983359</v>
      </c>
      <c r="M7" s="11">
        <v>18712.25</v>
      </c>
      <c r="N7" s="11">
        <f aca="true" t="shared" si="3" ref="N7:N40">M7*100/L7</f>
        <v>17.101773282301306</v>
      </c>
      <c r="O7" s="11"/>
      <c r="P7" s="11">
        <f aca="true" t="shared" si="4" ref="P7:P39">C7+I7+L7</f>
        <v>553350.4685222876</v>
      </c>
      <c r="Q7" s="11">
        <f aca="true" t="shared" si="5" ref="Q7:Q39">D7+J7+M7</f>
        <v>152736.62</v>
      </c>
      <c r="R7" s="11">
        <f aca="true" t="shared" si="6" ref="R7:R40">Q7*100/P7</f>
        <v>27.60214885294674</v>
      </c>
      <c r="S7" s="11">
        <v>151193</v>
      </c>
      <c r="T7" s="11">
        <v>19322.13</v>
      </c>
      <c r="U7" s="11">
        <f aca="true" t="shared" si="7" ref="U7:U40">T7*100/S7</f>
        <v>12.779778164333004</v>
      </c>
      <c r="V7" s="11">
        <f aca="true" t="shared" si="8" ref="V7:V39">P7+S7</f>
        <v>704543.4685222876</v>
      </c>
      <c r="W7" s="11">
        <f aca="true" t="shared" si="9" ref="W7:W39">Q7+T7</f>
        <v>172058.75</v>
      </c>
      <c r="X7" s="11">
        <f aca="true" t="shared" si="10" ref="X7:X40">W7*100/V7</f>
        <v>24.421310776023052</v>
      </c>
      <c r="Y7" s="12">
        <v>0</v>
      </c>
    </row>
    <row r="8" spans="1:25" ht="18.75" customHeight="1">
      <c r="A8" s="9">
        <v>2</v>
      </c>
      <c r="B8" s="10" t="s">
        <v>18</v>
      </c>
      <c r="C8" s="11">
        <v>89174.7001962091</v>
      </c>
      <c r="D8" s="11">
        <v>42704.84</v>
      </c>
      <c r="E8" s="11">
        <f t="shared" si="0"/>
        <v>47.888963916937755</v>
      </c>
      <c r="F8" s="11">
        <v>62768.66681255556</v>
      </c>
      <c r="G8" s="11">
        <v>40519.09</v>
      </c>
      <c r="H8" s="11">
        <f t="shared" si="1"/>
        <v>64.55305179732605</v>
      </c>
      <c r="I8" s="11">
        <v>16981.311046847066</v>
      </c>
      <c r="J8" s="11">
        <v>1799.84</v>
      </c>
      <c r="K8" s="11">
        <f t="shared" si="2"/>
        <v>10.598946070975938</v>
      </c>
      <c r="L8" s="11">
        <v>27556.08040422454</v>
      </c>
      <c r="M8" s="11">
        <v>13454.41</v>
      </c>
      <c r="N8" s="11">
        <f t="shared" si="3"/>
        <v>48.825557926363665</v>
      </c>
      <c r="O8" s="11"/>
      <c r="P8" s="11">
        <f t="shared" si="4"/>
        <v>133712.0916472807</v>
      </c>
      <c r="Q8" s="11">
        <f t="shared" si="5"/>
        <v>57959.09</v>
      </c>
      <c r="R8" s="11">
        <f t="shared" si="6"/>
        <v>43.346184541702</v>
      </c>
      <c r="S8" s="11">
        <v>11038.49</v>
      </c>
      <c r="T8" s="11">
        <v>21901.52</v>
      </c>
      <c r="U8" s="11">
        <f t="shared" si="7"/>
        <v>198.41047099739185</v>
      </c>
      <c r="V8" s="11">
        <f t="shared" si="8"/>
        <v>144750.5816472807</v>
      </c>
      <c r="W8" s="11">
        <f t="shared" si="9"/>
        <v>79860.61</v>
      </c>
      <c r="X8" s="11">
        <f t="shared" si="10"/>
        <v>55.17118417845078</v>
      </c>
      <c r="Y8" s="12">
        <v>8.2</v>
      </c>
    </row>
    <row r="9" spans="1:25" ht="18.75" customHeight="1">
      <c r="A9" s="9">
        <v>3</v>
      </c>
      <c r="B9" s="10" t="s">
        <v>19</v>
      </c>
      <c r="C9" s="11">
        <v>196156.7961032276</v>
      </c>
      <c r="D9" s="11">
        <v>95768.51</v>
      </c>
      <c r="E9" s="11">
        <f t="shared" si="0"/>
        <v>48.82242772236236</v>
      </c>
      <c r="F9" s="11">
        <v>172145.88598455518</v>
      </c>
      <c r="G9" s="11">
        <v>90308.57</v>
      </c>
      <c r="H9" s="11">
        <f t="shared" si="1"/>
        <v>52.46048691985728</v>
      </c>
      <c r="I9" s="11">
        <v>10897.479149286313</v>
      </c>
      <c r="J9" s="11">
        <v>1445.64</v>
      </c>
      <c r="K9" s="11">
        <f t="shared" si="2"/>
        <v>13.265820289224196</v>
      </c>
      <c r="L9" s="11">
        <v>28484.93964375144</v>
      </c>
      <c r="M9" s="11">
        <v>18980.33</v>
      </c>
      <c r="N9" s="11">
        <f t="shared" si="3"/>
        <v>66.63286016182097</v>
      </c>
      <c r="O9" s="11"/>
      <c r="P9" s="11">
        <f t="shared" si="4"/>
        <v>235539.21489626536</v>
      </c>
      <c r="Q9" s="11">
        <f t="shared" si="5"/>
        <v>116194.48</v>
      </c>
      <c r="R9" s="11">
        <f t="shared" si="6"/>
        <v>49.331267428726726</v>
      </c>
      <c r="S9" s="11">
        <v>15083.584999999997</v>
      </c>
      <c r="T9" s="11">
        <v>10576.05</v>
      </c>
      <c r="U9" s="11">
        <f t="shared" si="7"/>
        <v>70.11628866744877</v>
      </c>
      <c r="V9" s="11">
        <f t="shared" si="8"/>
        <v>250622.79989626535</v>
      </c>
      <c r="W9" s="11">
        <f t="shared" si="9"/>
        <v>126770.53</v>
      </c>
      <c r="X9" s="11">
        <f t="shared" si="10"/>
        <v>50.582201640262284</v>
      </c>
      <c r="Y9" s="12">
        <v>0</v>
      </c>
    </row>
    <row r="10" spans="1:25" ht="18.75" customHeight="1">
      <c r="A10" s="9">
        <v>4</v>
      </c>
      <c r="B10" s="10" t="s">
        <v>20</v>
      </c>
      <c r="C10" s="11">
        <v>137609.52651900955</v>
      </c>
      <c r="D10" s="11">
        <v>62319.48</v>
      </c>
      <c r="E10" s="11">
        <f t="shared" si="0"/>
        <v>45.287184380647595</v>
      </c>
      <c r="F10" s="11">
        <v>81889.71353836702</v>
      </c>
      <c r="G10" s="11">
        <v>50712.67</v>
      </c>
      <c r="H10" s="11">
        <f t="shared" si="1"/>
        <v>61.92801001341892</v>
      </c>
      <c r="I10" s="11">
        <v>94186.70807922372</v>
      </c>
      <c r="J10" s="11">
        <v>63129.93</v>
      </c>
      <c r="K10" s="11">
        <f t="shared" si="2"/>
        <v>67.02636846262767</v>
      </c>
      <c r="L10" s="11">
        <v>89832.16853752965</v>
      </c>
      <c r="M10" s="11">
        <v>34996.83</v>
      </c>
      <c r="N10" s="11">
        <f t="shared" si="3"/>
        <v>38.95801534099579</v>
      </c>
      <c r="O10" s="11"/>
      <c r="P10" s="11">
        <f t="shared" si="4"/>
        <v>321628.4031357629</v>
      </c>
      <c r="Q10" s="11">
        <f t="shared" si="5"/>
        <v>160446.24</v>
      </c>
      <c r="R10" s="11">
        <f t="shared" si="6"/>
        <v>49.885594193704925</v>
      </c>
      <c r="S10" s="11">
        <v>56400.11</v>
      </c>
      <c r="T10" s="11">
        <v>134177.48</v>
      </c>
      <c r="U10" s="11">
        <f t="shared" si="7"/>
        <v>237.90286933837538</v>
      </c>
      <c r="V10" s="11">
        <f t="shared" si="8"/>
        <v>378028.5131357629</v>
      </c>
      <c r="W10" s="11">
        <f t="shared" si="9"/>
        <v>294623.72</v>
      </c>
      <c r="X10" s="11">
        <f t="shared" si="10"/>
        <v>77.93690416526611</v>
      </c>
      <c r="Y10" s="12">
        <v>0</v>
      </c>
    </row>
    <row r="11" spans="1:25" ht="18.75" customHeight="1">
      <c r="A11" s="9">
        <v>5</v>
      </c>
      <c r="B11" s="10" t="s">
        <v>21</v>
      </c>
      <c r="C11" s="11">
        <v>147860.8502512654</v>
      </c>
      <c r="D11" s="11">
        <v>107412.81</v>
      </c>
      <c r="E11" s="11">
        <f t="shared" si="0"/>
        <v>72.64452342690404</v>
      </c>
      <c r="F11" s="11">
        <v>131967.25234753505</v>
      </c>
      <c r="G11" s="11">
        <v>105107.57</v>
      </c>
      <c r="H11" s="11">
        <f t="shared" si="1"/>
        <v>79.64670638379269</v>
      </c>
      <c r="I11" s="11">
        <v>6647.621873175807</v>
      </c>
      <c r="J11" s="11">
        <v>11030.26</v>
      </c>
      <c r="K11" s="11">
        <f t="shared" si="2"/>
        <v>165.92790941537788</v>
      </c>
      <c r="L11" s="11">
        <v>26444.283124475096</v>
      </c>
      <c r="M11" s="11">
        <v>19756.39</v>
      </c>
      <c r="N11" s="11">
        <f t="shared" si="3"/>
        <v>74.70949356806265</v>
      </c>
      <c r="O11" s="11"/>
      <c r="P11" s="11">
        <f t="shared" si="4"/>
        <v>180952.7552489163</v>
      </c>
      <c r="Q11" s="11">
        <f t="shared" si="5"/>
        <v>138199.46</v>
      </c>
      <c r="R11" s="11">
        <f t="shared" si="6"/>
        <v>76.37322781291425</v>
      </c>
      <c r="S11" s="11">
        <v>0</v>
      </c>
      <c r="T11" s="11">
        <v>7079.97</v>
      </c>
      <c r="U11" s="13" t="e">
        <f t="shared" si="7"/>
        <v>#DIV/0!</v>
      </c>
      <c r="V11" s="11">
        <f t="shared" si="8"/>
        <v>180952.7552489163</v>
      </c>
      <c r="W11" s="11">
        <f t="shared" si="9"/>
        <v>145279.43</v>
      </c>
      <c r="X11" s="11">
        <f t="shared" si="10"/>
        <v>80.28583471976178</v>
      </c>
      <c r="Y11" s="12">
        <v>0</v>
      </c>
    </row>
    <row r="12" spans="1:25" ht="18.75" customHeight="1">
      <c r="A12" s="9">
        <v>6</v>
      </c>
      <c r="B12" s="10" t="s">
        <v>22</v>
      </c>
      <c r="C12" s="11">
        <v>45054.703075939</v>
      </c>
      <c r="D12" s="11">
        <v>20631.27</v>
      </c>
      <c r="E12" s="11">
        <f t="shared" si="0"/>
        <v>45.79160130125886</v>
      </c>
      <c r="F12" s="11">
        <v>40596.293292813556</v>
      </c>
      <c r="G12" s="11">
        <v>20052.85</v>
      </c>
      <c r="H12" s="11">
        <f t="shared" si="1"/>
        <v>49.395765902474146</v>
      </c>
      <c r="I12" s="11">
        <v>13365.815250876241</v>
      </c>
      <c r="J12" s="11">
        <v>3405.88</v>
      </c>
      <c r="K12" s="11">
        <f t="shared" si="2"/>
        <v>25.482022129377526</v>
      </c>
      <c r="L12" s="11">
        <v>11499.33247822684</v>
      </c>
      <c r="M12" s="11">
        <v>2934.78</v>
      </c>
      <c r="N12" s="11">
        <f t="shared" si="3"/>
        <v>25.52130748073243</v>
      </c>
      <c r="O12" s="11"/>
      <c r="P12" s="11">
        <f t="shared" si="4"/>
        <v>69919.85080504208</v>
      </c>
      <c r="Q12" s="11">
        <f t="shared" si="5"/>
        <v>26971.93</v>
      </c>
      <c r="R12" s="11">
        <f t="shared" si="6"/>
        <v>38.57549707193453</v>
      </c>
      <c r="S12" s="11">
        <v>10000</v>
      </c>
      <c r="T12" s="11">
        <v>2892.9</v>
      </c>
      <c r="U12" s="11">
        <f t="shared" si="7"/>
        <v>28.929</v>
      </c>
      <c r="V12" s="11">
        <f t="shared" si="8"/>
        <v>79919.85080504208</v>
      </c>
      <c r="W12" s="11">
        <f t="shared" si="9"/>
        <v>29864.83</v>
      </c>
      <c r="X12" s="11">
        <f t="shared" si="10"/>
        <v>37.36847566551745</v>
      </c>
      <c r="Y12" s="12">
        <v>4.51</v>
      </c>
    </row>
    <row r="13" spans="1:25" ht="18.75" customHeight="1">
      <c r="A13" s="9">
        <v>7</v>
      </c>
      <c r="B13" s="10" t="s">
        <v>23</v>
      </c>
      <c r="C13" s="11">
        <v>114202.27291479945</v>
      </c>
      <c r="D13" s="11">
        <v>61521.44</v>
      </c>
      <c r="E13" s="11">
        <f t="shared" si="0"/>
        <v>53.87059156510662</v>
      </c>
      <c r="F13" s="11">
        <v>95506.21067567795</v>
      </c>
      <c r="G13" s="11">
        <v>53378</v>
      </c>
      <c r="H13" s="11">
        <f t="shared" si="1"/>
        <v>55.889559037434914</v>
      </c>
      <c r="I13" s="11">
        <v>5490.676905059959</v>
      </c>
      <c r="J13" s="11">
        <v>3232.22</v>
      </c>
      <c r="K13" s="11">
        <f t="shared" si="2"/>
        <v>58.86742301338716</v>
      </c>
      <c r="L13" s="11">
        <v>14399.255050463315</v>
      </c>
      <c r="M13" s="11">
        <v>18560.45</v>
      </c>
      <c r="N13" s="11">
        <f t="shared" si="3"/>
        <v>128.89868215371874</v>
      </c>
      <c r="O13" s="11"/>
      <c r="P13" s="11">
        <f t="shared" si="4"/>
        <v>134092.20487032272</v>
      </c>
      <c r="Q13" s="11">
        <f t="shared" si="5"/>
        <v>83314.11</v>
      </c>
      <c r="R13" s="11">
        <f t="shared" si="6"/>
        <v>62.13195620175761</v>
      </c>
      <c r="S13" s="11">
        <v>6375</v>
      </c>
      <c r="T13" s="11">
        <v>12645.43</v>
      </c>
      <c r="U13" s="11">
        <f t="shared" si="7"/>
        <v>198.3596862745098</v>
      </c>
      <c r="V13" s="11">
        <f t="shared" si="8"/>
        <v>140467.20487032272</v>
      </c>
      <c r="W13" s="11">
        <f t="shared" si="9"/>
        <v>95959.54000000001</v>
      </c>
      <c r="X13" s="11">
        <f t="shared" si="10"/>
        <v>68.31455077972716</v>
      </c>
      <c r="Y13" s="12">
        <v>33.93</v>
      </c>
    </row>
    <row r="14" spans="1:25" ht="18.75" customHeight="1">
      <c r="A14" s="9">
        <v>8</v>
      </c>
      <c r="B14" s="10" t="s">
        <v>24</v>
      </c>
      <c r="C14" s="11">
        <v>63085.215267506275</v>
      </c>
      <c r="D14" s="11">
        <v>42256.45</v>
      </c>
      <c r="E14" s="11">
        <f t="shared" si="0"/>
        <v>66.98312722056338</v>
      </c>
      <c r="F14" s="11">
        <v>46832.46114066133</v>
      </c>
      <c r="G14" s="11">
        <v>41305.67</v>
      </c>
      <c r="H14" s="11">
        <f t="shared" si="1"/>
        <v>88.19880269785179</v>
      </c>
      <c r="I14" s="11">
        <v>9356.487689049196</v>
      </c>
      <c r="J14" s="11">
        <v>3105</v>
      </c>
      <c r="K14" s="11">
        <f t="shared" si="2"/>
        <v>33.185529690100296</v>
      </c>
      <c r="L14" s="11">
        <v>44504.68519541767</v>
      </c>
      <c r="M14" s="11">
        <v>5696.26</v>
      </c>
      <c r="N14" s="11">
        <f t="shared" si="3"/>
        <v>12.799236698311718</v>
      </c>
      <c r="O14" s="11"/>
      <c r="P14" s="11">
        <f t="shared" si="4"/>
        <v>116946.38815197314</v>
      </c>
      <c r="Q14" s="11">
        <f t="shared" si="5"/>
        <v>51057.71</v>
      </c>
      <c r="R14" s="11">
        <f t="shared" si="6"/>
        <v>43.6590738772111</v>
      </c>
      <c r="S14" s="11">
        <v>17643.7</v>
      </c>
      <c r="T14" s="11">
        <v>17794.23</v>
      </c>
      <c r="U14" s="11">
        <f t="shared" si="7"/>
        <v>100.85316571920855</v>
      </c>
      <c r="V14" s="11">
        <f t="shared" si="8"/>
        <v>134590.08815197315</v>
      </c>
      <c r="W14" s="11">
        <f t="shared" si="9"/>
        <v>68851.94</v>
      </c>
      <c r="X14" s="11">
        <f t="shared" si="10"/>
        <v>51.15676863385025</v>
      </c>
      <c r="Y14" s="12">
        <v>0</v>
      </c>
    </row>
    <row r="15" spans="1:25" ht="18.75" customHeight="1">
      <c r="A15" s="9">
        <v>9</v>
      </c>
      <c r="B15" s="10" t="s">
        <v>25</v>
      </c>
      <c r="C15" s="11">
        <v>104010.13912017495</v>
      </c>
      <c r="D15" s="11">
        <v>35590.45</v>
      </c>
      <c r="E15" s="11">
        <f t="shared" si="0"/>
        <v>34.21825054851453</v>
      </c>
      <c r="F15" s="11">
        <v>72572.62995392882</v>
      </c>
      <c r="G15" s="11">
        <v>31233.32</v>
      </c>
      <c r="H15" s="11">
        <f t="shared" si="1"/>
        <v>43.037326909370385</v>
      </c>
      <c r="I15" s="11">
        <v>19717.250658092627</v>
      </c>
      <c r="J15" s="11">
        <v>7407.94</v>
      </c>
      <c r="K15" s="11">
        <f t="shared" si="2"/>
        <v>37.57085675106296</v>
      </c>
      <c r="L15" s="11">
        <v>28668.88126208117</v>
      </c>
      <c r="M15" s="11">
        <v>9066.48</v>
      </c>
      <c r="N15" s="11">
        <f t="shared" si="3"/>
        <v>31.62481269191261</v>
      </c>
      <c r="O15" s="11"/>
      <c r="P15" s="11">
        <f t="shared" si="4"/>
        <v>152396.27104034874</v>
      </c>
      <c r="Q15" s="11">
        <f t="shared" si="5"/>
        <v>52064.87</v>
      </c>
      <c r="R15" s="11">
        <f t="shared" si="6"/>
        <v>34.16413646119675</v>
      </c>
      <c r="S15" s="11">
        <v>7543</v>
      </c>
      <c r="T15" s="11">
        <v>5904.6</v>
      </c>
      <c r="U15" s="11">
        <f t="shared" si="7"/>
        <v>78.27919925758982</v>
      </c>
      <c r="V15" s="11">
        <f t="shared" si="8"/>
        <v>159939.27104034874</v>
      </c>
      <c r="W15" s="11">
        <f t="shared" si="9"/>
        <v>57969.47</v>
      </c>
      <c r="X15" s="11">
        <f t="shared" si="10"/>
        <v>36.244675634025945</v>
      </c>
      <c r="Y15" s="12">
        <v>0</v>
      </c>
    </row>
    <row r="16" spans="1:25" ht="18.75" customHeight="1">
      <c r="A16" s="9">
        <v>10</v>
      </c>
      <c r="B16" s="10" t="s">
        <v>26</v>
      </c>
      <c r="C16" s="11">
        <v>15742.00468918351</v>
      </c>
      <c r="D16" s="11">
        <v>8049.46</v>
      </c>
      <c r="E16" s="11">
        <f t="shared" si="0"/>
        <v>51.13363995839021</v>
      </c>
      <c r="F16" s="11">
        <v>11276.750630148197</v>
      </c>
      <c r="G16" s="11">
        <v>7898.94</v>
      </c>
      <c r="H16" s="11">
        <f t="shared" si="1"/>
        <v>70.04624167960513</v>
      </c>
      <c r="I16" s="11">
        <v>6789.83414744513</v>
      </c>
      <c r="J16" s="11">
        <v>2539.49</v>
      </c>
      <c r="K16" s="11">
        <f t="shared" si="2"/>
        <v>37.40135539180373</v>
      </c>
      <c r="L16" s="11">
        <v>6481.441942273309</v>
      </c>
      <c r="M16" s="11">
        <v>2479.2</v>
      </c>
      <c r="N16" s="11">
        <f t="shared" si="3"/>
        <v>38.250747628087865</v>
      </c>
      <c r="O16" s="11"/>
      <c r="P16" s="11">
        <f t="shared" si="4"/>
        <v>29013.280778901946</v>
      </c>
      <c r="Q16" s="11">
        <f t="shared" si="5"/>
        <v>13068.150000000001</v>
      </c>
      <c r="R16" s="11">
        <f t="shared" si="6"/>
        <v>45.04195888630071</v>
      </c>
      <c r="S16" s="11">
        <v>3000</v>
      </c>
      <c r="T16" s="11">
        <v>2544.08</v>
      </c>
      <c r="U16" s="11">
        <f t="shared" si="7"/>
        <v>84.80266666666667</v>
      </c>
      <c r="V16" s="11">
        <f t="shared" si="8"/>
        <v>32013.280778901946</v>
      </c>
      <c r="W16" s="11">
        <f t="shared" si="9"/>
        <v>15612.230000000001</v>
      </c>
      <c r="X16" s="11">
        <f t="shared" si="10"/>
        <v>48.76797885173049</v>
      </c>
      <c r="Y16" s="12">
        <v>0</v>
      </c>
    </row>
    <row r="17" spans="1:25" ht="18.75" customHeight="1">
      <c r="A17" s="9">
        <v>11</v>
      </c>
      <c r="B17" s="10" t="s">
        <v>27</v>
      </c>
      <c r="C17" s="11">
        <v>26785.292392519696</v>
      </c>
      <c r="D17" s="11">
        <v>6645.82</v>
      </c>
      <c r="E17" s="11">
        <f t="shared" si="0"/>
        <v>24.81145213055793</v>
      </c>
      <c r="F17" s="11">
        <v>19127.6092741637</v>
      </c>
      <c r="G17" s="11">
        <v>4755.26</v>
      </c>
      <c r="H17" s="11">
        <f t="shared" si="1"/>
        <v>24.8607127625881</v>
      </c>
      <c r="I17" s="11">
        <v>6605.920529593072</v>
      </c>
      <c r="J17" s="11">
        <v>2408.12</v>
      </c>
      <c r="K17" s="11">
        <f t="shared" si="2"/>
        <v>36.45396563903776</v>
      </c>
      <c r="L17" s="11">
        <v>8272.201627291724</v>
      </c>
      <c r="M17" s="11">
        <v>1370.68</v>
      </c>
      <c r="N17" s="11">
        <f t="shared" si="3"/>
        <v>16.569712172849364</v>
      </c>
      <c r="O17" s="11"/>
      <c r="P17" s="11">
        <f t="shared" si="4"/>
        <v>41663.41454940449</v>
      </c>
      <c r="Q17" s="11">
        <f t="shared" si="5"/>
        <v>10424.619999999999</v>
      </c>
      <c r="R17" s="11">
        <f t="shared" si="6"/>
        <v>25.021040912617664</v>
      </c>
      <c r="S17" s="11">
        <v>4972</v>
      </c>
      <c r="T17" s="11">
        <v>2395.32</v>
      </c>
      <c r="U17" s="11">
        <f t="shared" si="7"/>
        <v>48.176186645213185</v>
      </c>
      <c r="V17" s="11">
        <f t="shared" si="8"/>
        <v>46635.41454940449</v>
      </c>
      <c r="W17" s="11">
        <f t="shared" si="9"/>
        <v>12819.939999999999</v>
      </c>
      <c r="X17" s="11">
        <f t="shared" si="10"/>
        <v>27.489709534840408</v>
      </c>
      <c r="Y17" s="12">
        <v>3</v>
      </c>
    </row>
    <row r="18" spans="1:25" ht="18.75" customHeight="1">
      <c r="A18" s="9">
        <v>12</v>
      </c>
      <c r="B18" s="10" t="s">
        <v>28</v>
      </c>
      <c r="C18" s="11">
        <v>54301.230933716666</v>
      </c>
      <c r="D18" s="11">
        <v>36280.18</v>
      </c>
      <c r="E18" s="11">
        <f t="shared" si="0"/>
        <v>66.81281322017499</v>
      </c>
      <c r="F18" s="11">
        <v>45235.5410131694</v>
      </c>
      <c r="G18" s="11">
        <v>35335.14</v>
      </c>
      <c r="H18" s="11">
        <f t="shared" si="1"/>
        <v>78.11366728146989</v>
      </c>
      <c r="I18" s="11">
        <v>2634.6695022527247</v>
      </c>
      <c r="J18" s="11">
        <v>548.96</v>
      </c>
      <c r="K18" s="11">
        <f t="shared" si="2"/>
        <v>20.836009963702168</v>
      </c>
      <c r="L18" s="11">
        <v>7111.81444085247</v>
      </c>
      <c r="M18" s="11">
        <v>2956.98</v>
      </c>
      <c r="N18" s="11">
        <f t="shared" si="3"/>
        <v>41.57841890550728</v>
      </c>
      <c r="O18" s="11"/>
      <c r="P18" s="11">
        <f t="shared" si="4"/>
        <v>64047.71487682186</v>
      </c>
      <c r="Q18" s="11">
        <f t="shared" si="5"/>
        <v>39786.12</v>
      </c>
      <c r="R18" s="11">
        <f t="shared" si="6"/>
        <v>62.119499620740015</v>
      </c>
      <c r="S18" s="11">
        <v>0</v>
      </c>
      <c r="T18" s="11">
        <v>2004.85</v>
      </c>
      <c r="U18" s="13" t="e">
        <f t="shared" si="7"/>
        <v>#DIV/0!</v>
      </c>
      <c r="V18" s="11">
        <f t="shared" si="8"/>
        <v>64047.71487682186</v>
      </c>
      <c r="W18" s="11">
        <f t="shared" si="9"/>
        <v>41790.97</v>
      </c>
      <c r="X18" s="11">
        <f t="shared" si="10"/>
        <v>65.24974400784387</v>
      </c>
      <c r="Y18" s="12">
        <v>0</v>
      </c>
    </row>
    <row r="19" spans="1:25" ht="18.75" customHeight="1">
      <c r="A19" s="9">
        <v>13</v>
      </c>
      <c r="B19" s="10" t="s">
        <v>29</v>
      </c>
      <c r="C19" s="11">
        <v>254876.0837838307</v>
      </c>
      <c r="D19" s="11">
        <v>90567.51</v>
      </c>
      <c r="E19" s="11">
        <f t="shared" si="0"/>
        <v>35.533938161421794</v>
      </c>
      <c r="F19" s="11">
        <v>211409.6778547978</v>
      </c>
      <c r="G19" s="11">
        <v>82835.41</v>
      </c>
      <c r="H19" s="11">
        <f t="shared" si="1"/>
        <v>39.18241153410854</v>
      </c>
      <c r="I19" s="11">
        <v>102766.01103571717</v>
      </c>
      <c r="J19" s="11">
        <v>8397.56</v>
      </c>
      <c r="K19" s="11">
        <f t="shared" si="2"/>
        <v>8.171534455182229</v>
      </c>
      <c r="L19" s="11">
        <v>58305.79724005669</v>
      </c>
      <c r="M19" s="11">
        <v>9176.8</v>
      </c>
      <c r="N19" s="11">
        <f t="shared" si="3"/>
        <v>15.739086736465104</v>
      </c>
      <c r="O19" s="11"/>
      <c r="P19" s="11">
        <f t="shared" si="4"/>
        <v>415947.8920596045</v>
      </c>
      <c r="Q19" s="11">
        <f t="shared" si="5"/>
        <v>108141.87</v>
      </c>
      <c r="R19" s="11">
        <f t="shared" si="6"/>
        <v>25.998898435216372</v>
      </c>
      <c r="S19" s="11">
        <v>10955</v>
      </c>
      <c r="T19" s="11">
        <v>8288.36</v>
      </c>
      <c r="U19" s="11">
        <f t="shared" si="7"/>
        <v>75.65823824737562</v>
      </c>
      <c r="V19" s="11">
        <f t="shared" si="8"/>
        <v>426902.8920596045</v>
      </c>
      <c r="W19" s="11">
        <f t="shared" si="9"/>
        <v>116430.23</v>
      </c>
      <c r="X19" s="11">
        <f t="shared" si="10"/>
        <v>27.273235240520208</v>
      </c>
      <c r="Y19" s="12">
        <v>0</v>
      </c>
    </row>
    <row r="20" spans="1:25" ht="18.75" customHeight="1">
      <c r="A20" s="9">
        <v>14</v>
      </c>
      <c r="B20" s="10" t="s">
        <v>30</v>
      </c>
      <c r="C20" s="11">
        <v>107219.33676577678</v>
      </c>
      <c r="D20" s="11">
        <v>64846.93</v>
      </c>
      <c r="E20" s="11">
        <f t="shared" si="0"/>
        <v>60.48062966632565</v>
      </c>
      <c r="F20" s="11">
        <v>80064.893498788</v>
      </c>
      <c r="G20" s="11">
        <v>58493.68</v>
      </c>
      <c r="H20" s="11">
        <f t="shared" si="1"/>
        <v>73.05783776616833</v>
      </c>
      <c r="I20" s="11">
        <v>21181.0747443686</v>
      </c>
      <c r="J20" s="11">
        <v>25020.35</v>
      </c>
      <c r="K20" s="11">
        <f t="shared" si="2"/>
        <v>118.1259700084489</v>
      </c>
      <c r="L20" s="11">
        <v>23882.02276955383</v>
      </c>
      <c r="M20" s="11">
        <v>5673.61</v>
      </c>
      <c r="N20" s="11">
        <f t="shared" si="3"/>
        <v>23.756823510079904</v>
      </c>
      <c r="O20" s="11"/>
      <c r="P20" s="11">
        <f t="shared" si="4"/>
        <v>152282.4342796992</v>
      </c>
      <c r="Q20" s="11">
        <f t="shared" si="5"/>
        <v>95540.89</v>
      </c>
      <c r="R20" s="11">
        <f t="shared" si="6"/>
        <v>62.73927157253</v>
      </c>
      <c r="S20" s="11">
        <v>11000</v>
      </c>
      <c r="T20" s="11">
        <v>7509.94</v>
      </c>
      <c r="U20" s="11">
        <f t="shared" si="7"/>
        <v>68.27218181818182</v>
      </c>
      <c r="V20" s="11">
        <f t="shared" si="8"/>
        <v>163282.4342796992</v>
      </c>
      <c r="W20" s="11">
        <f t="shared" si="9"/>
        <v>103050.83</v>
      </c>
      <c r="X20" s="11">
        <f t="shared" si="10"/>
        <v>63.11201229611521</v>
      </c>
      <c r="Y20" s="12">
        <v>0</v>
      </c>
    </row>
    <row r="21" spans="1:25" ht="18.75" customHeight="1">
      <c r="A21" s="9">
        <v>15</v>
      </c>
      <c r="B21" s="10" t="s">
        <v>31</v>
      </c>
      <c r="C21" s="11">
        <v>378347.68332181976</v>
      </c>
      <c r="D21" s="11">
        <v>119981.19</v>
      </c>
      <c r="E21" s="11">
        <f t="shared" si="0"/>
        <v>31.711887052297577</v>
      </c>
      <c r="F21" s="11">
        <v>247925.2959273074</v>
      </c>
      <c r="G21" s="11">
        <v>104727.56</v>
      </c>
      <c r="H21" s="11">
        <f t="shared" si="1"/>
        <v>42.241579104822975</v>
      </c>
      <c r="I21" s="11">
        <v>103925.09453427314</v>
      </c>
      <c r="J21" s="11">
        <v>36844.49</v>
      </c>
      <c r="K21" s="11">
        <f t="shared" si="2"/>
        <v>35.45292902076618</v>
      </c>
      <c r="L21" s="11">
        <v>92262.28065439888</v>
      </c>
      <c r="M21" s="11">
        <v>28717.12</v>
      </c>
      <c r="N21" s="11">
        <f t="shared" si="3"/>
        <v>31.125525833867222</v>
      </c>
      <c r="O21" s="11"/>
      <c r="P21" s="11">
        <f t="shared" si="4"/>
        <v>574535.0585104917</v>
      </c>
      <c r="Q21" s="11">
        <f t="shared" si="5"/>
        <v>185542.8</v>
      </c>
      <c r="R21" s="11">
        <f t="shared" si="6"/>
        <v>32.29442611927428</v>
      </c>
      <c r="S21" s="11">
        <v>74899</v>
      </c>
      <c r="T21" s="11">
        <v>1966.57</v>
      </c>
      <c r="U21" s="11">
        <f t="shared" si="7"/>
        <v>2.6256291806299155</v>
      </c>
      <c r="V21" s="11">
        <f t="shared" si="8"/>
        <v>649434.0585104917</v>
      </c>
      <c r="W21" s="11">
        <f t="shared" si="9"/>
        <v>187509.37</v>
      </c>
      <c r="X21" s="11">
        <f t="shared" si="10"/>
        <v>28.872734274217425</v>
      </c>
      <c r="Y21" s="12">
        <v>0</v>
      </c>
    </row>
    <row r="22" spans="1:25" ht="18.75" customHeight="1">
      <c r="A22" s="9">
        <v>16</v>
      </c>
      <c r="B22" s="10" t="s">
        <v>32</v>
      </c>
      <c r="C22" s="11">
        <v>139329.76936522374</v>
      </c>
      <c r="D22" s="11">
        <v>52236.28</v>
      </c>
      <c r="E22" s="11">
        <f t="shared" si="0"/>
        <v>37.491112084649735</v>
      </c>
      <c r="F22" s="11">
        <v>116079.44571658247</v>
      </c>
      <c r="G22" s="11">
        <v>48363.41</v>
      </c>
      <c r="H22" s="11">
        <f t="shared" si="1"/>
        <v>41.66406007665065</v>
      </c>
      <c r="I22" s="11">
        <v>27133.674224498838</v>
      </c>
      <c r="J22" s="11">
        <v>10001.23</v>
      </c>
      <c r="K22" s="11">
        <f t="shared" si="2"/>
        <v>36.859106943098574</v>
      </c>
      <c r="L22" s="11">
        <v>51189.801223757604</v>
      </c>
      <c r="M22" s="11">
        <v>13705.61</v>
      </c>
      <c r="N22" s="11">
        <f t="shared" si="3"/>
        <v>26.774102794599468</v>
      </c>
      <c r="O22" s="11"/>
      <c r="P22" s="11">
        <f t="shared" si="4"/>
        <v>217653.24481348018</v>
      </c>
      <c r="Q22" s="11">
        <f t="shared" si="5"/>
        <v>75943.12</v>
      </c>
      <c r="R22" s="11">
        <f t="shared" si="6"/>
        <v>34.89179316627239</v>
      </c>
      <c r="S22" s="11">
        <v>27065</v>
      </c>
      <c r="T22" s="11">
        <v>4839.2</v>
      </c>
      <c r="U22" s="11">
        <f t="shared" si="7"/>
        <v>17.879918714206543</v>
      </c>
      <c r="V22" s="11">
        <f t="shared" si="8"/>
        <v>244718.24481348018</v>
      </c>
      <c r="W22" s="11">
        <f t="shared" si="9"/>
        <v>80782.31999999999</v>
      </c>
      <c r="X22" s="11">
        <f t="shared" si="10"/>
        <v>33.0103380978279</v>
      </c>
      <c r="Y22" s="12">
        <v>0</v>
      </c>
    </row>
    <row r="23" spans="1:25" ht="18.75" customHeight="1">
      <c r="A23" s="9">
        <v>17</v>
      </c>
      <c r="B23" s="10" t="s">
        <v>33</v>
      </c>
      <c r="C23" s="11">
        <v>109143.1183043446</v>
      </c>
      <c r="D23" s="11">
        <v>29442.31</v>
      </c>
      <c r="E23" s="11">
        <f t="shared" si="0"/>
        <v>26.975873932702182</v>
      </c>
      <c r="F23" s="11">
        <v>84025.29870432799</v>
      </c>
      <c r="G23" s="11">
        <v>27511.02</v>
      </c>
      <c r="H23" s="11">
        <f t="shared" si="1"/>
        <v>32.741353406915</v>
      </c>
      <c r="I23" s="11">
        <v>10382.565286880663</v>
      </c>
      <c r="J23" s="11">
        <v>1083.47</v>
      </c>
      <c r="K23" s="11">
        <f t="shared" si="2"/>
        <v>10.435474953083753</v>
      </c>
      <c r="L23" s="61">
        <v>26010.44467188745</v>
      </c>
      <c r="M23" s="11">
        <v>7884.44</v>
      </c>
      <c r="N23" s="11">
        <f t="shared" si="3"/>
        <v>30.312592112358782</v>
      </c>
      <c r="O23" s="11"/>
      <c r="P23" s="11">
        <f t="shared" si="4"/>
        <v>145536.1282631127</v>
      </c>
      <c r="Q23" s="11">
        <f t="shared" si="5"/>
        <v>38410.22</v>
      </c>
      <c r="R23" s="11">
        <f t="shared" si="6"/>
        <v>26.392223332036636</v>
      </c>
      <c r="S23" s="11">
        <v>19780</v>
      </c>
      <c r="T23" s="11">
        <v>7698.77</v>
      </c>
      <c r="U23" s="11">
        <f t="shared" si="7"/>
        <v>38.92199191102123</v>
      </c>
      <c r="V23" s="11">
        <f t="shared" si="8"/>
        <v>165316.1282631127</v>
      </c>
      <c r="W23" s="11">
        <f t="shared" si="9"/>
        <v>46108.99</v>
      </c>
      <c r="X23" s="11">
        <f t="shared" si="10"/>
        <v>27.891404477253527</v>
      </c>
      <c r="Y23" s="12">
        <v>0</v>
      </c>
    </row>
    <row r="24" spans="1:25" ht="18.75" customHeight="1">
      <c r="A24" s="9">
        <v>18</v>
      </c>
      <c r="B24" s="10" t="s">
        <v>34</v>
      </c>
      <c r="C24" s="11">
        <v>161317.55012177775</v>
      </c>
      <c r="D24" s="11">
        <v>89570.8</v>
      </c>
      <c r="E24" s="11">
        <f t="shared" si="0"/>
        <v>55.524522863373186</v>
      </c>
      <c r="F24" s="11">
        <v>131148.64656953592</v>
      </c>
      <c r="G24" s="11">
        <v>85982.26</v>
      </c>
      <c r="H24" s="11">
        <f t="shared" si="1"/>
        <v>65.56092056536139</v>
      </c>
      <c r="I24" s="11">
        <v>5687.421705552857</v>
      </c>
      <c r="J24" s="11">
        <v>5609</v>
      </c>
      <c r="K24" s="11">
        <f t="shared" si="2"/>
        <v>98.62113784394974</v>
      </c>
      <c r="L24" s="11">
        <v>37654.68964721718</v>
      </c>
      <c r="M24" s="11">
        <v>17057.45</v>
      </c>
      <c r="N24" s="11">
        <f t="shared" si="3"/>
        <v>45.29966960240398</v>
      </c>
      <c r="O24" s="11"/>
      <c r="P24" s="11">
        <f t="shared" si="4"/>
        <v>204659.66147454776</v>
      </c>
      <c r="Q24" s="11">
        <f t="shared" si="5"/>
        <v>112237.24999999999</v>
      </c>
      <c r="R24" s="11">
        <f t="shared" si="6"/>
        <v>54.84092428930272</v>
      </c>
      <c r="S24" s="11">
        <v>0</v>
      </c>
      <c r="T24" s="11">
        <v>9700.84</v>
      </c>
      <c r="U24" s="11" t="e">
        <f t="shared" si="7"/>
        <v>#DIV/0!</v>
      </c>
      <c r="V24" s="11">
        <f t="shared" si="8"/>
        <v>204659.66147454776</v>
      </c>
      <c r="W24" s="11">
        <f t="shared" si="9"/>
        <v>121938.08999999998</v>
      </c>
      <c r="X24" s="11">
        <f t="shared" si="10"/>
        <v>59.58091063058104</v>
      </c>
      <c r="Y24" s="12">
        <v>0</v>
      </c>
    </row>
    <row r="25" spans="1:25" ht="18.75" customHeight="1">
      <c r="A25" s="9">
        <v>19</v>
      </c>
      <c r="B25" s="10" t="s">
        <v>35</v>
      </c>
      <c r="C25" s="11">
        <v>63938.59476998439</v>
      </c>
      <c r="D25" s="11">
        <v>30462.58</v>
      </c>
      <c r="E25" s="11">
        <f t="shared" si="0"/>
        <v>47.643493119589934</v>
      </c>
      <c r="F25" s="11">
        <v>48155.09031681618</v>
      </c>
      <c r="G25" s="11">
        <v>27896.99</v>
      </c>
      <c r="H25" s="11">
        <f t="shared" si="1"/>
        <v>57.931549533940185</v>
      </c>
      <c r="I25" s="11">
        <v>3209.934190650438</v>
      </c>
      <c r="J25" s="11">
        <v>1491.62</v>
      </c>
      <c r="K25" s="11">
        <f t="shared" si="2"/>
        <v>46.46886544729283</v>
      </c>
      <c r="L25" s="11">
        <v>8431.101494263587</v>
      </c>
      <c r="M25" s="11">
        <v>4162.85</v>
      </c>
      <c r="N25" s="11">
        <f t="shared" si="3"/>
        <v>49.3749245318936</v>
      </c>
      <c r="O25" s="11"/>
      <c r="P25" s="11">
        <f t="shared" si="4"/>
        <v>75579.6304548984</v>
      </c>
      <c r="Q25" s="11">
        <f t="shared" si="5"/>
        <v>36117.049999999996</v>
      </c>
      <c r="R25" s="11">
        <f t="shared" si="6"/>
        <v>47.78675124847638</v>
      </c>
      <c r="S25" s="11">
        <v>6077</v>
      </c>
      <c r="T25" s="11">
        <v>3717.38</v>
      </c>
      <c r="U25" s="11">
        <f t="shared" si="7"/>
        <v>61.17130162909329</v>
      </c>
      <c r="V25" s="11">
        <f t="shared" si="8"/>
        <v>81656.6304548984</v>
      </c>
      <c r="W25" s="11">
        <f t="shared" si="9"/>
        <v>39834.42999999999</v>
      </c>
      <c r="X25" s="11">
        <f t="shared" si="10"/>
        <v>48.78284810196991</v>
      </c>
      <c r="Y25" s="12">
        <v>0</v>
      </c>
    </row>
    <row r="26" spans="1:25" ht="18.75" customHeight="1">
      <c r="A26" s="9">
        <v>20</v>
      </c>
      <c r="B26" s="10" t="s">
        <v>36</v>
      </c>
      <c r="C26" s="11">
        <v>429800.15423454205</v>
      </c>
      <c r="D26" s="11">
        <v>221379.74</v>
      </c>
      <c r="E26" s="11">
        <f t="shared" si="0"/>
        <v>51.50759901291078</v>
      </c>
      <c r="F26" s="11">
        <v>297905.0166923562</v>
      </c>
      <c r="G26" s="11">
        <v>160891.86</v>
      </c>
      <c r="H26" s="11">
        <f t="shared" si="1"/>
        <v>54.00777126427231</v>
      </c>
      <c r="I26" s="11">
        <v>71992.5580020997</v>
      </c>
      <c r="J26" s="11">
        <v>26819.66</v>
      </c>
      <c r="K26" s="11">
        <f t="shared" si="2"/>
        <v>37.253378327267924</v>
      </c>
      <c r="L26" s="11">
        <v>145741.49443518528</v>
      </c>
      <c r="M26" s="11">
        <v>124950.98</v>
      </c>
      <c r="N26" s="11">
        <f t="shared" si="3"/>
        <v>85.73466361398448</v>
      </c>
      <c r="O26" s="11"/>
      <c r="P26" s="11">
        <f t="shared" si="4"/>
        <v>647534.206671827</v>
      </c>
      <c r="Q26" s="11">
        <f t="shared" si="5"/>
        <v>373150.38</v>
      </c>
      <c r="R26" s="11">
        <f t="shared" si="6"/>
        <v>57.62635798314113</v>
      </c>
      <c r="S26" s="11">
        <v>96147</v>
      </c>
      <c r="T26" s="11">
        <v>130963.17</v>
      </c>
      <c r="U26" s="11">
        <f t="shared" si="7"/>
        <v>136.21139505132766</v>
      </c>
      <c r="V26" s="11">
        <f t="shared" si="8"/>
        <v>743681.206671827</v>
      </c>
      <c r="W26" s="11">
        <f t="shared" si="9"/>
        <v>504113.55</v>
      </c>
      <c r="X26" s="11">
        <f t="shared" si="10"/>
        <v>67.78624301346049</v>
      </c>
      <c r="Y26" s="12">
        <v>0</v>
      </c>
    </row>
    <row r="27" spans="1:25" ht="18.75" customHeight="1">
      <c r="A27" s="9">
        <v>21</v>
      </c>
      <c r="B27" s="10" t="s">
        <v>37</v>
      </c>
      <c r="C27" s="11">
        <v>117168.74</v>
      </c>
      <c r="D27" s="11">
        <v>43870.85</v>
      </c>
      <c r="E27" s="11">
        <f t="shared" si="0"/>
        <v>37.442452654180634</v>
      </c>
      <c r="F27" s="11">
        <v>74948</v>
      </c>
      <c r="G27" s="11">
        <v>37516.72</v>
      </c>
      <c r="H27" s="11">
        <f t="shared" si="1"/>
        <v>50.05699951966697</v>
      </c>
      <c r="I27" s="11">
        <v>9195.5</v>
      </c>
      <c r="J27" s="11">
        <v>128.61</v>
      </c>
      <c r="K27" s="11">
        <f t="shared" si="2"/>
        <v>1.3986188896742975</v>
      </c>
      <c r="L27" s="11">
        <v>30996.75</v>
      </c>
      <c r="M27" s="11">
        <v>4137.04</v>
      </c>
      <c r="N27" s="11">
        <f t="shared" si="3"/>
        <v>13.346689572293869</v>
      </c>
      <c r="O27" s="11"/>
      <c r="P27" s="11">
        <f t="shared" si="4"/>
        <v>157360.99</v>
      </c>
      <c r="Q27" s="11">
        <f t="shared" si="5"/>
        <v>48136.50000000001</v>
      </c>
      <c r="R27" s="11">
        <f t="shared" si="6"/>
        <v>30.589855846738136</v>
      </c>
      <c r="S27" s="11">
        <v>0</v>
      </c>
      <c r="T27" s="11">
        <v>4332.78</v>
      </c>
      <c r="U27" s="13" t="e">
        <f t="shared" si="7"/>
        <v>#DIV/0!</v>
      </c>
      <c r="V27" s="11">
        <f t="shared" si="8"/>
        <v>157360.99</v>
      </c>
      <c r="W27" s="11">
        <f t="shared" si="9"/>
        <v>52469.280000000006</v>
      </c>
      <c r="X27" s="11">
        <f t="shared" si="10"/>
        <v>33.34325743629346</v>
      </c>
      <c r="Y27" s="12">
        <v>0</v>
      </c>
    </row>
    <row r="28" spans="1:25" ht="18.75" customHeight="1">
      <c r="A28" s="9">
        <v>22</v>
      </c>
      <c r="B28" s="10" t="s">
        <v>38</v>
      </c>
      <c r="C28" s="11">
        <v>106025.11572039046</v>
      </c>
      <c r="D28" s="11">
        <v>79247.93</v>
      </c>
      <c r="E28" s="11">
        <f t="shared" si="0"/>
        <v>74.74448809751145</v>
      </c>
      <c r="F28" s="11">
        <v>94085.29944065923</v>
      </c>
      <c r="G28" s="11">
        <v>78161.74</v>
      </c>
      <c r="H28" s="11">
        <f t="shared" si="1"/>
        <v>83.07540122067377</v>
      </c>
      <c r="I28" s="11">
        <v>7977.2531743329755</v>
      </c>
      <c r="J28" s="11">
        <v>739.69</v>
      </c>
      <c r="K28" s="11">
        <f t="shared" si="2"/>
        <v>9.272489964089045</v>
      </c>
      <c r="L28" s="11">
        <v>13012.540092975323</v>
      </c>
      <c r="M28" s="11">
        <v>11871.81</v>
      </c>
      <c r="N28" s="11">
        <f t="shared" si="3"/>
        <v>91.23360938890684</v>
      </c>
      <c r="O28" s="11"/>
      <c r="P28" s="11">
        <f t="shared" si="4"/>
        <v>127014.90898769876</v>
      </c>
      <c r="Q28" s="11">
        <f t="shared" si="5"/>
        <v>91859.43</v>
      </c>
      <c r="R28" s="11">
        <f t="shared" si="6"/>
        <v>72.32176972932876</v>
      </c>
      <c r="S28" s="11">
        <v>9050.5</v>
      </c>
      <c r="T28" s="11">
        <v>5259.74</v>
      </c>
      <c r="U28" s="11">
        <f t="shared" si="7"/>
        <v>58.11546323407546</v>
      </c>
      <c r="V28" s="11">
        <f t="shared" si="8"/>
        <v>136065.40898769876</v>
      </c>
      <c r="W28" s="11">
        <f t="shared" si="9"/>
        <v>97119.17</v>
      </c>
      <c r="X28" s="11">
        <f t="shared" si="10"/>
        <v>71.37682583879952</v>
      </c>
      <c r="Y28" s="12">
        <v>0</v>
      </c>
    </row>
    <row r="29" spans="1:25" ht="18.75" customHeight="1">
      <c r="A29" s="9">
        <v>23</v>
      </c>
      <c r="B29" s="10" t="s">
        <v>39</v>
      </c>
      <c r="C29" s="11">
        <v>327427.04217147676</v>
      </c>
      <c r="D29" s="11">
        <v>146841.72</v>
      </c>
      <c r="E29" s="11">
        <f t="shared" si="0"/>
        <v>44.84715710289364</v>
      </c>
      <c r="F29" s="11">
        <v>191814.4468283114</v>
      </c>
      <c r="G29" s="11">
        <v>123022</v>
      </c>
      <c r="H29" s="11">
        <f t="shared" si="1"/>
        <v>64.13594076681518</v>
      </c>
      <c r="I29" s="11">
        <v>97265.07899471218</v>
      </c>
      <c r="J29" s="11">
        <v>26105.17</v>
      </c>
      <c r="K29" s="11">
        <f t="shared" si="2"/>
        <v>26.839200944276424</v>
      </c>
      <c r="L29" s="11">
        <v>214475.24565969134</v>
      </c>
      <c r="M29" s="11">
        <v>46915.22</v>
      </c>
      <c r="N29" s="11">
        <f t="shared" si="3"/>
        <v>21.874421850268238</v>
      </c>
      <c r="O29" s="11"/>
      <c r="P29" s="11">
        <f t="shared" si="4"/>
        <v>639167.3668258802</v>
      </c>
      <c r="Q29" s="11">
        <f t="shared" si="5"/>
        <v>219862.11000000002</v>
      </c>
      <c r="R29" s="11">
        <f t="shared" si="6"/>
        <v>34.39820638713773</v>
      </c>
      <c r="S29" s="11">
        <v>135683.82</v>
      </c>
      <c r="T29" s="11">
        <v>167739.25</v>
      </c>
      <c r="U29" s="11">
        <f t="shared" si="7"/>
        <v>123.62509398688805</v>
      </c>
      <c r="V29" s="11">
        <f t="shared" si="8"/>
        <v>774851.1868258803</v>
      </c>
      <c r="W29" s="11">
        <f t="shared" si="9"/>
        <v>387601.36</v>
      </c>
      <c r="X29" s="11">
        <f t="shared" si="10"/>
        <v>50.02268391531797</v>
      </c>
      <c r="Y29" s="12">
        <v>0</v>
      </c>
    </row>
    <row r="30" spans="1:25" ht="18.75" customHeight="1">
      <c r="A30" s="9">
        <v>24</v>
      </c>
      <c r="B30" s="10" t="s">
        <v>40</v>
      </c>
      <c r="C30" s="11">
        <v>41060</v>
      </c>
      <c r="D30" s="11">
        <v>16787.04</v>
      </c>
      <c r="E30" s="11">
        <f t="shared" si="0"/>
        <v>40.88416950803702</v>
      </c>
      <c r="F30" s="11">
        <v>18390</v>
      </c>
      <c r="G30" s="11">
        <v>10127.52</v>
      </c>
      <c r="H30" s="11">
        <f t="shared" si="1"/>
        <v>55.07079934747145</v>
      </c>
      <c r="I30" s="11">
        <v>7356</v>
      </c>
      <c r="J30" s="11">
        <v>9803.73</v>
      </c>
      <c r="K30" s="11">
        <f t="shared" si="2"/>
        <v>133.2752854812398</v>
      </c>
      <c r="L30" s="61">
        <v>62194</v>
      </c>
      <c r="M30" s="11">
        <v>31968.94</v>
      </c>
      <c r="N30" s="11">
        <f t="shared" si="3"/>
        <v>51.40196803550182</v>
      </c>
      <c r="O30" s="11"/>
      <c r="P30" s="11">
        <f t="shared" si="4"/>
        <v>110610</v>
      </c>
      <c r="Q30" s="11">
        <f t="shared" si="5"/>
        <v>58559.71</v>
      </c>
      <c r="R30" s="11">
        <f t="shared" si="6"/>
        <v>52.94250971883193</v>
      </c>
      <c r="S30" s="11">
        <v>13478</v>
      </c>
      <c r="T30" s="11">
        <v>28887.51</v>
      </c>
      <c r="U30" s="11">
        <f t="shared" si="7"/>
        <v>214.33083543552456</v>
      </c>
      <c r="V30" s="11">
        <f t="shared" si="8"/>
        <v>124088</v>
      </c>
      <c r="W30" s="11">
        <f t="shared" si="9"/>
        <v>87447.22</v>
      </c>
      <c r="X30" s="11">
        <f t="shared" si="10"/>
        <v>70.47193926890594</v>
      </c>
      <c r="Y30" s="12">
        <v>0</v>
      </c>
    </row>
    <row r="31" spans="1:25" ht="18.75" customHeight="1">
      <c r="A31" s="9">
        <v>25</v>
      </c>
      <c r="B31" s="10" t="s">
        <v>41</v>
      </c>
      <c r="C31" s="11">
        <v>62246.05785202321</v>
      </c>
      <c r="D31" s="11">
        <v>19671.73</v>
      </c>
      <c r="E31" s="11">
        <f t="shared" si="0"/>
        <v>31.60317404640365</v>
      </c>
      <c r="F31" s="11">
        <v>31813.895679233676</v>
      </c>
      <c r="G31" s="11">
        <v>12856.33</v>
      </c>
      <c r="H31" s="11">
        <f t="shared" si="1"/>
        <v>40.41105223209709</v>
      </c>
      <c r="I31" s="11">
        <v>13586.083886210683</v>
      </c>
      <c r="J31" s="11">
        <v>3320.47</v>
      </c>
      <c r="K31" s="11">
        <f t="shared" si="2"/>
        <v>24.440228897527568</v>
      </c>
      <c r="L31" s="11">
        <v>84025.6224184035</v>
      </c>
      <c r="M31" s="11">
        <v>29603.6</v>
      </c>
      <c r="N31" s="11">
        <f t="shared" si="3"/>
        <v>35.231634289585635</v>
      </c>
      <c r="O31" s="11"/>
      <c r="P31" s="11">
        <f t="shared" si="4"/>
        <v>159857.76415663736</v>
      </c>
      <c r="Q31" s="11">
        <f t="shared" si="5"/>
        <v>52595.8</v>
      </c>
      <c r="R31" s="11">
        <f t="shared" si="6"/>
        <v>32.901623688708526</v>
      </c>
      <c r="S31" s="11">
        <v>26292</v>
      </c>
      <c r="T31" s="11">
        <v>11926.75</v>
      </c>
      <c r="U31" s="11">
        <f t="shared" si="7"/>
        <v>45.36265784268979</v>
      </c>
      <c r="V31" s="11">
        <f t="shared" si="8"/>
        <v>186149.76415663736</v>
      </c>
      <c r="W31" s="11">
        <f t="shared" si="9"/>
        <v>64522.55</v>
      </c>
      <c r="X31" s="11">
        <f t="shared" si="10"/>
        <v>34.66163403017096</v>
      </c>
      <c r="Y31" s="12">
        <v>1.5</v>
      </c>
    </row>
    <row r="32" spans="1:25" ht="18.75" customHeight="1">
      <c r="A32" s="9">
        <v>26</v>
      </c>
      <c r="B32" s="10" t="s">
        <v>42</v>
      </c>
      <c r="C32" s="11">
        <v>292816</v>
      </c>
      <c r="D32" s="11">
        <v>82262.5</v>
      </c>
      <c r="E32" s="11">
        <f t="shared" si="0"/>
        <v>28.093580951860552</v>
      </c>
      <c r="F32" s="11">
        <v>148250</v>
      </c>
      <c r="G32" s="11">
        <v>59034.36</v>
      </c>
      <c r="H32" s="11">
        <f t="shared" si="1"/>
        <v>39.820816188870154</v>
      </c>
      <c r="I32" s="11">
        <v>37389</v>
      </c>
      <c r="J32" s="11">
        <v>9457.06</v>
      </c>
      <c r="K32" s="11">
        <f t="shared" si="2"/>
        <v>25.293696006846936</v>
      </c>
      <c r="L32" s="11">
        <v>47812</v>
      </c>
      <c r="M32" s="11">
        <v>12266.72</v>
      </c>
      <c r="N32" s="11">
        <f t="shared" si="3"/>
        <v>25.656153266962267</v>
      </c>
      <c r="O32" s="11"/>
      <c r="P32" s="11">
        <f t="shared" si="4"/>
        <v>378017</v>
      </c>
      <c r="Q32" s="11">
        <f t="shared" si="5"/>
        <v>103986.28</v>
      </c>
      <c r="R32" s="11">
        <f t="shared" si="6"/>
        <v>27.508360735099217</v>
      </c>
      <c r="S32" s="11">
        <v>62095</v>
      </c>
      <c r="T32" s="11">
        <v>33784.17</v>
      </c>
      <c r="U32" s="11">
        <f t="shared" si="7"/>
        <v>54.40723085594654</v>
      </c>
      <c r="V32" s="11">
        <f t="shared" si="8"/>
        <v>440112</v>
      </c>
      <c r="W32" s="11">
        <f t="shared" si="9"/>
        <v>137770.45</v>
      </c>
      <c r="X32" s="11">
        <f t="shared" si="10"/>
        <v>31.303497746028288</v>
      </c>
      <c r="Y32" s="12">
        <v>0</v>
      </c>
    </row>
    <row r="33" spans="1:25" ht="18.75" customHeight="1">
      <c r="A33" s="9">
        <v>27</v>
      </c>
      <c r="B33" s="10" t="s">
        <v>43</v>
      </c>
      <c r="C33" s="11">
        <v>272079.38077036873</v>
      </c>
      <c r="D33" s="11">
        <v>118734.82</v>
      </c>
      <c r="E33" s="11">
        <f t="shared" si="0"/>
        <v>43.63977147544693</v>
      </c>
      <c r="F33" s="11">
        <v>150581.65053134403</v>
      </c>
      <c r="G33" s="11">
        <v>99138.29</v>
      </c>
      <c r="H33" s="11">
        <f t="shared" si="1"/>
        <v>65.83689954930071</v>
      </c>
      <c r="I33" s="11">
        <v>42759.916150603254</v>
      </c>
      <c r="J33" s="11">
        <v>7249.98</v>
      </c>
      <c r="K33" s="11">
        <f t="shared" si="2"/>
        <v>16.955084697699338</v>
      </c>
      <c r="L33" s="11">
        <v>113573.67991813821</v>
      </c>
      <c r="M33" s="11">
        <v>34607.36</v>
      </c>
      <c r="N33" s="11">
        <f t="shared" si="3"/>
        <v>30.471285270446764</v>
      </c>
      <c r="O33" s="11"/>
      <c r="P33" s="11">
        <f t="shared" si="4"/>
        <v>428412.9768391102</v>
      </c>
      <c r="Q33" s="11">
        <f t="shared" si="5"/>
        <v>160592.16</v>
      </c>
      <c r="R33" s="11">
        <f t="shared" si="6"/>
        <v>37.485363115018366</v>
      </c>
      <c r="S33" s="11">
        <v>43312</v>
      </c>
      <c r="T33" s="11">
        <v>69173.03</v>
      </c>
      <c r="U33" s="11">
        <f t="shared" si="7"/>
        <v>159.7086950498707</v>
      </c>
      <c r="V33" s="11">
        <f t="shared" si="8"/>
        <v>471724.9768391102</v>
      </c>
      <c r="W33" s="11">
        <f t="shared" si="9"/>
        <v>229765.19</v>
      </c>
      <c r="X33" s="11">
        <f t="shared" si="10"/>
        <v>48.70744634714674</v>
      </c>
      <c r="Y33" s="12">
        <v>0</v>
      </c>
    </row>
    <row r="34" spans="1:25" ht="18.75" customHeight="1">
      <c r="A34" s="9">
        <v>28</v>
      </c>
      <c r="B34" s="10" t="s">
        <v>44</v>
      </c>
      <c r="C34" s="11">
        <v>37455.1146052987</v>
      </c>
      <c r="D34" s="11">
        <v>10507.21</v>
      </c>
      <c r="E34" s="11">
        <f t="shared" si="0"/>
        <v>28.052804298491093</v>
      </c>
      <c r="F34" s="11">
        <v>16364.80527447069</v>
      </c>
      <c r="G34" s="11">
        <v>7432.41</v>
      </c>
      <c r="H34" s="11">
        <f t="shared" si="1"/>
        <v>45.41703903800589</v>
      </c>
      <c r="I34" s="11">
        <v>10692.652200700992</v>
      </c>
      <c r="J34" s="11">
        <v>1633.85</v>
      </c>
      <c r="K34" s="11">
        <f t="shared" si="2"/>
        <v>15.280119182150969</v>
      </c>
      <c r="L34" s="11">
        <v>37634.179019651456</v>
      </c>
      <c r="M34" s="11">
        <v>6128.28</v>
      </c>
      <c r="N34" s="11">
        <f t="shared" si="3"/>
        <v>16.28381476529618</v>
      </c>
      <c r="O34" s="11"/>
      <c r="P34" s="11">
        <f t="shared" si="4"/>
        <v>85781.94582565114</v>
      </c>
      <c r="Q34" s="11">
        <f t="shared" si="5"/>
        <v>18269.34</v>
      </c>
      <c r="R34" s="11">
        <f t="shared" si="6"/>
        <v>21.297418500079033</v>
      </c>
      <c r="S34" s="11">
        <v>32500</v>
      </c>
      <c r="T34" s="11">
        <v>17390.84</v>
      </c>
      <c r="U34" s="11">
        <f t="shared" si="7"/>
        <v>53.51027692307692</v>
      </c>
      <c r="V34" s="11">
        <f t="shared" si="8"/>
        <v>118281.94582565114</v>
      </c>
      <c r="W34" s="11">
        <f t="shared" si="9"/>
        <v>35660.18</v>
      </c>
      <c r="X34" s="11">
        <f t="shared" si="10"/>
        <v>30.148455667582176</v>
      </c>
      <c r="Y34" s="12">
        <v>0</v>
      </c>
    </row>
    <row r="35" spans="1:25" ht="18.75" customHeight="1">
      <c r="A35" s="9">
        <v>29</v>
      </c>
      <c r="B35" s="10" t="s">
        <v>45</v>
      </c>
      <c r="C35" s="11">
        <v>330053.960753266</v>
      </c>
      <c r="D35" s="11">
        <v>93997.72</v>
      </c>
      <c r="E35" s="11">
        <f t="shared" si="0"/>
        <v>28.479500680880665</v>
      </c>
      <c r="F35" s="11">
        <v>229576.86498329684</v>
      </c>
      <c r="G35" s="11">
        <v>69985.39</v>
      </c>
      <c r="H35" s="11">
        <f t="shared" si="1"/>
        <v>30.484513326328365</v>
      </c>
      <c r="I35" s="11">
        <v>47364.71690230739</v>
      </c>
      <c r="J35" s="11">
        <v>6204.1</v>
      </c>
      <c r="K35" s="11">
        <f t="shared" si="2"/>
        <v>13.098568735872178</v>
      </c>
      <c r="L35" s="11">
        <v>74507.97371343734</v>
      </c>
      <c r="M35" s="11">
        <v>28549.55</v>
      </c>
      <c r="N35" s="11">
        <f t="shared" si="3"/>
        <v>38.3174425193785</v>
      </c>
      <c r="O35" s="11"/>
      <c r="P35" s="11">
        <f t="shared" si="4"/>
        <v>451926.65136901074</v>
      </c>
      <c r="Q35" s="11">
        <f t="shared" si="5"/>
        <v>128751.37000000001</v>
      </c>
      <c r="R35" s="11">
        <f t="shared" si="6"/>
        <v>28.4894395163411</v>
      </c>
      <c r="S35" s="11">
        <v>60000</v>
      </c>
      <c r="T35" s="11">
        <v>16762.85</v>
      </c>
      <c r="U35" s="11">
        <f t="shared" si="7"/>
        <v>27.938083333333328</v>
      </c>
      <c r="V35" s="11">
        <f t="shared" si="8"/>
        <v>511926.65136901074</v>
      </c>
      <c r="W35" s="11">
        <f t="shared" si="9"/>
        <v>145514.22</v>
      </c>
      <c r="X35" s="11">
        <f t="shared" si="10"/>
        <v>28.424818206057683</v>
      </c>
      <c r="Y35" s="12">
        <v>1.5</v>
      </c>
    </row>
    <row r="36" spans="1:25" ht="18.75" customHeight="1">
      <c r="A36" s="9">
        <v>30</v>
      </c>
      <c r="B36" s="10" t="s">
        <v>46</v>
      </c>
      <c r="C36" s="11">
        <v>67340</v>
      </c>
      <c r="D36" s="11">
        <v>38649.11</v>
      </c>
      <c r="E36" s="11">
        <f t="shared" si="0"/>
        <v>57.393985743985745</v>
      </c>
      <c r="F36" s="11">
        <v>34175</v>
      </c>
      <c r="G36" s="11">
        <v>29833.6</v>
      </c>
      <c r="H36" s="11">
        <f t="shared" si="1"/>
        <v>87.29656181419166</v>
      </c>
      <c r="I36" s="11">
        <v>146029</v>
      </c>
      <c r="J36" s="11">
        <v>95901.33</v>
      </c>
      <c r="K36" s="11">
        <f t="shared" si="2"/>
        <v>65.67279786891645</v>
      </c>
      <c r="L36" s="11">
        <v>306103</v>
      </c>
      <c r="M36" s="11">
        <v>233941.36</v>
      </c>
      <c r="N36" s="11">
        <f t="shared" si="3"/>
        <v>76.42569984613023</v>
      </c>
      <c r="O36" s="11"/>
      <c r="P36" s="11">
        <f t="shared" si="4"/>
        <v>519472</v>
      </c>
      <c r="Q36" s="11">
        <f t="shared" si="5"/>
        <v>368491.80000000005</v>
      </c>
      <c r="R36" s="11">
        <f t="shared" si="6"/>
        <v>70.93583484769151</v>
      </c>
      <c r="S36" s="11">
        <v>154746</v>
      </c>
      <c r="T36" s="11">
        <v>333769.13</v>
      </c>
      <c r="U36" s="11">
        <f t="shared" si="7"/>
        <v>215.68837320512324</v>
      </c>
      <c r="V36" s="11">
        <f t="shared" si="8"/>
        <v>674218</v>
      </c>
      <c r="W36" s="11">
        <f t="shared" si="9"/>
        <v>702260.93</v>
      </c>
      <c r="X36" s="11">
        <f t="shared" si="10"/>
        <v>104.15932680527663</v>
      </c>
      <c r="Y36" s="12">
        <v>7.2</v>
      </c>
    </row>
    <row r="37" spans="1:25" ht="18.75" customHeight="1">
      <c r="A37" s="9">
        <v>31</v>
      </c>
      <c r="B37" s="10" t="s">
        <v>47</v>
      </c>
      <c r="C37" s="11">
        <v>79578.54784256217</v>
      </c>
      <c r="D37" s="11">
        <v>19768.35</v>
      </c>
      <c r="E37" s="11">
        <f t="shared" si="0"/>
        <v>24.841305271251763</v>
      </c>
      <c r="F37" s="11">
        <v>57060.36673478645</v>
      </c>
      <c r="G37" s="11">
        <v>18272.18</v>
      </c>
      <c r="H37" s="11">
        <f t="shared" si="1"/>
        <v>32.02254216999362</v>
      </c>
      <c r="I37" s="11">
        <v>4341.216793484602</v>
      </c>
      <c r="J37" s="11">
        <v>614.68</v>
      </c>
      <c r="K37" s="11">
        <f t="shared" si="2"/>
        <v>14.159163875955834</v>
      </c>
      <c r="L37" s="11">
        <v>15235.570139788902</v>
      </c>
      <c r="M37" s="11">
        <v>7993.27</v>
      </c>
      <c r="N37" s="11">
        <f t="shared" si="3"/>
        <v>52.46452824974984</v>
      </c>
      <c r="O37" s="11"/>
      <c r="P37" s="11">
        <f t="shared" si="4"/>
        <v>99155.33477583568</v>
      </c>
      <c r="Q37" s="11">
        <f t="shared" si="5"/>
        <v>28376.300000000003</v>
      </c>
      <c r="R37" s="11">
        <f t="shared" si="6"/>
        <v>28.618026517838306</v>
      </c>
      <c r="S37" s="11">
        <v>7700</v>
      </c>
      <c r="T37" s="11">
        <v>3546.06</v>
      </c>
      <c r="U37" s="11">
        <f t="shared" si="7"/>
        <v>46.052727272727275</v>
      </c>
      <c r="V37" s="11">
        <f t="shared" si="8"/>
        <v>106855.33477583568</v>
      </c>
      <c r="W37" s="11">
        <f t="shared" si="9"/>
        <v>31922.360000000004</v>
      </c>
      <c r="X37" s="11">
        <f t="shared" si="10"/>
        <v>29.874371800872353</v>
      </c>
      <c r="Y37" s="12">
        <v>0</v>
      </c>
    </row>
    <row r="38" spans="1:25" ht="18.75" customHeight="1">
      <c r="A38" s="9">
        <v>32</v>
      </c>
      <c r="B38" s="10" t="s">
        <v>48</v>
      </c>
      <c r="C38" s="11">
        <v>79040.06271664251</v>
      </c>
      <c r="D38" s="11">
        <v>27567.61</v>
      </c>
      <c r="E38" s="11">
        <f t="shared" si="0"/>
        <v>34.87802141406376</v>
      </c>
      <c r="F38" s="11">
        <v>64620.28222496888</v>
      </c>
      <c r="G38" s="11">
        <v>26456.44</v>
      </c>
      <c r="H38" s="11">
        <f t="shared" si="1"/>
        <v>40.94138726892993</v>
      </c>
      <c r="I38" s="11">
        <v>3654.7485221996</v>
      </c>
      <c r="J38" s="11">
        <v>703</v>
      </c>
      <c r="K38" s="11">
        <f t="shared" si="2"/>
        <v>19.235249586390186</v>
      </c>
      <c r="L38" s="11">
        <v>13892.239027559677</v>
      </c>
      <c r="M38" s="11">
        <v>1792.98</v>
      </c>
      <c r="N38" s="11">
        <f t="shared" si="3"/>
        <v>12.90634286124111</v>
      </c>
      <c r="O38" s="11"/>
      <c r="P38" s="11">
        <f t="shared" si="4"/>
        <v>96587.05026640178</v>
      </c>
      <c r="Q38" s="11">
        <f t="shared" si="5"/>
        <v>30063.59</v>
      </c>
      <c r="R38" s="11">
        <f t="shared" si="6"/>
        <v>31.125901367812812</v>
      </c>
      <c r="S38" s="11">
        <v>3230.057729562185</v>
      </c>
      <c r="T38" s="11">
        <v>3964.24</v>
      </c>
      <c r="U38" s="11">
        <f t="shared" si="7"/>
        <v>122.72969500570905</v>
      </c>
      <c r="V38" s="11">
        <f t="shared" si="8"/>
        <v>99817.10799596398</v>
      </c>
      <c r="W38" s="11">
        <f t="shared" si="9"/>
        <v>34027.83</v>
      </c>
      <c r="X38" s="11">
        <f t="shared" si="10"/>
        <v>34.09017821010792</v>
      </c>
      <c r="Y38" s="12">
        <v>0</v>
      </c>
    </row>
    <row r="39" spans="1:25" ht="18.75" customHeight="1">
      <c r="A39" s="9">
        <v>33</v>
      </c>
      <c r="B39" s="10" t="s">
        <v>49</v>
      </c>
      <c r="C39" s="11">
        <v>168500.73327778326</v>
      </c>
      <c r="D39" s="11">
        <v>58370.16</v>
      </c>
      <c r="E39" s="11">
        <f t="shared" si="0"/>
        <v>34.64089376025052</v>
      </c>
      <c r="F39" s="11">
        <v>138847.55947016436</v>
      </c>
      <c r="G39" s="11">
        <v>56414.46</v>
      </c>
      <c r="H39" s="11">
        <f t="shared" si="1"/>
        <v>40.630501692125435</v>
      </c>
      <c r="I39" s="11">
        <v>11550.199857388374</v>
      </c>
      <c r="J39" s="11">
        <v>2901.86</v>
      </c>
      <c r="K39" s="11">
        <f t="shared" si="2"/>
        <v>25.123894268753737</v>
      </c>
      <c r="L39" s="11">
        <v>49594.663847612916</v>
      </c>
      <c r="M39" s="11">
        <v>11141.61</v>
      </c>
      <c r="N39" s="11">
        <f t="shared" si="3"/>
        <v>22.465340291919865</v>
      </c>
      <c r="O39" s="11"/>
      <c r="P39" s="11">
        <f t="shared" si="4"/>
        <v>229645.59698278454</v>
      </c>
      <c r="Q39" s="11">
        <f t="shared" si="5"/>
        <v>72413.63</v>
      </c>
      <c r="R39" s="11">
        <f t="shared" si="6"/>
        <v>31.53277526389</v>
      </c>
      <c r="S39" s="11">
        <v>22655</v>
      </c>
      <c r="T39" s="11">
        <v>9932.5</v>
      </c>
      <c r="U39" s="11">
        <f t="shared" si="7"/>
        <v>43.84241889207681</v>
      </c>
      <c r="V39" s="11">
        <f t="shared" si="8"/>
        <v>252300.59698278454</v>
      </c>
      <c r="W39" s="11">
        <f t="shared" si="9"/>
        <v>82346.13</v>
      </c>
      <c r="X39" s="11">
        <f t="shared" si="10"/>
        <v>32.63810351016284</v>
      </c>
      <c r="Y39" s="12">
        <v>0</v>
      </c>
    </row>
    <row r="40" spans="1:25" ht="18.75" customHeight="1">
      <c r="A40" s="10"/>
      <c r="B40" s="14" t="s">
        <v>50</v>
      </c>
      <c r="C40" s="15">
        <f>SUM(C7:C39)</f>
        <v>5006496.27685</v>
      </c>
      <c r="D40" s="15">
        <f>SUM(D7:D39)</f>
        <v>2085393.8000000003</v>
      </c>
      <c r="E40" s="15">
        <f t="shared" si="0"/>
        <v>41.65375713236511</v>
      </c>
      <c r="F40" s="15">
        <f>SUM(F7:F39)</f>
        <v>3488809.01475</v>
      </c>
      <c r="G40" s="15">
        <f>SUM(G7:G39)</f>
        <v>1802456.68</v>
      </c>
      <c r="H40" s="15">
        <f t="shared" si="1"/>
        <v>51.663953870205184</v>
      </c>
      <c r="I40" s="15">
        <f>SUM(I7:I39)</f>
        <v>1034296.4286</v>
      </c>
      <c r="J40" s="15">
        <f>SUM(J7:J39)</f>
        <v>402659.5599999999</v>
      </c>
      <c r="K40" s="15">
        <f t="shared" si="2"/>
        <v>38.93076963874183</v>
      </c>
      <c r="L40" s="15">
        <f>SUM(L7:L39)</f>
        <v>1909207.1956299997</v>
      </c>
      <c r="M40" s="15">
        <f>SUM(M7:M39)</f>
        <v>821211.64</v>
      </c>
      <c r="N40" s="15">
        <f t="shared" si="3"/>
        <v>43.013227787936174</v>
      </c>
      <c r="O40" s="15">
        <f>SUM(O7:O39)</f>
        <v>0</v>
      </c>
      <c r="P40" s="15">
        <f>SUM(P7:P39)</f>
        <v>7949999.901080001</v>
      </c>
      <c r="Q40" s="15">
        <f>SUM(Q7:Q39)</f>
        <v>3309264.999999999</v>
      </c>
      <c r="R40" s="15">
        <f t="shared" si="6"/>
        <v>41.6259753607096</v>
      </c>
      <c r="S40" s="15">
        <f>SUM(S7:S39)</f>
        <v>1099914.2627295624</v>
      </c>
      <c r="T40" s="15">
        <f>SUM(T7:T39)</f>
        <v>1120391.6400000001</v>
      </c>
      <c r="U40" s="15">
        <f t="shared" si="7"/>
        <v>101.86172486022873</v>
      </c>
      <c r="V40" s="15">
        <f>SUM(V7:V39)</f>
        <v>9049914.163809564</v>
      </c>
      <c r="W40" s="15">
        <f>SUM(W7:W39)</f>
        <v>4429656.640000001</v>
      </c>
      <c r="X40" s="15">
        <f t="shared" si="10"/>
        <v>48.946946455184225</v>
      </c>
      <c r="Y40" s="16">
        <v>59.84</v>
      </c>
    </row>
  </sheetData>
  <sheetProtection password="CA2B" sheet="1" objects="1" scenarios="1"/>
  <mergeCells count="14">
    <mergeCell ref="L4:N5"/>
    <mergeCell ref="O4:O5"/>
    <mergeCell ref="P4:R5"/>
    <mergeCell ref="S4:U5"/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pane xSplit="2" ySplit="5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5.7109375" style="0" customWidth="1"/>
    <col min="2" max="2" width="29.140625" style="0" bestFit="1" customWidth="1"/>
    <col min="3" max="4" width="8.7109375" style="0" customWidth="1"/>
    <col min="5" max="5" width="7.28125" style="0" bestFit="1" customWidth="1"/>
    <col min="6" max="7" width="8.7109375" style="0" customWidth="1"/>
    <col min="8" max="8" width="7.28125" style="0" bestFit="1" customWidth="1"/>
    <col min="9" max="10" width="8.7109375" style="0" customWidth="1"/>
    <col min="11" max="11" width="7.28125" style="0" bestFit="1" customWidth="1"/>
    <col min="12" max="13" width="8.7109375" style="0" customWidth="1"/>
    <col min="14" max="14" width="7.28125" style="0" bestFit="1" customWidth="1"/>
    <col min="15" max="16" width="8.7109375" style="0" customWidth="1"/>
    <col min="17" max="17" width="7.28125" style="0" bestFit="1" customWidth="1"/>
    <col min="18" max="19" width="8.7109375" style="0" customWidth="1"/>
    <col min="20" max="20" width="7.28125" style="0" bestFit="1" customWidth="1"/>
    <col min="21" max="22" width="8.7109375" style="0" customWidth="1"/>
    <col min="23" max="23" width="7.28125" style="0" bestFit="1" customWidth="1"/>
  </cols>
  <sheetData>
    <row r="1" spans="1:25" ht="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70"/>
      <c r="Y1" s="70"/>
    </row>
    <row r="2" spans="1:25" s="17" customFormat="1" ht="15">
      <c r="A2" s="55" t="s">
        <v>122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71"/>
      <c r="Y2" s="71"/>
    </row>
    <row r="3" spans="1:25" ht="15" customHeight="1">
      <c r="A3" s="72" t="s">
        <v>51</v>
      </c>
      <c r="B3" s="73" t="s">
        <v>52</v>
      </c>
      <c r="C3" s="18" t="s">
        <v>5</v>
      </c>
      <c r="D3" s="74"/>
      <c r="E3" s="75"/>
      <c r="F3" s="18" t="s">
        <v>6</v>
      </c>
      <c r="G3" s="74"/>
      <c r="H3" s="75"/>
      <c r="I3" s="18" t="s">
        <v>7</v>
      </c>
      <c r="J3" s="74"/>
      <c r="K3" s="75"/>
      <c r="L3" s="18" t="s">
        <v>8</v>
      </c>
      <c r="M3" s="74"/>
      <c r="N3" s="75"/>
      <c r="O3" s="18" t="s">
        <v>10</v>
      </c>
      <c r="P3" s="74"/>
      <c r="Q3" s="75"/>
      <c r="R3" s="18" t="s">
        <v>11</v>
      </c>
      <c r="S3" s="74"/>
      <c r="T3" s="75"/>
      <c r="U3" s="18" t="s">
        <v>12</v>
      </c>
      <c r="V3" s="74"/>
      <c r="W3" s="75"/>
      <c r="X3" s="70"/>
      <c r="Y3" s="70"/>
    </row>
    <row r="4" spans="1:25" ht="75" customHeight="1">
      <c r="A4" s="72"/>
      <c r="B4" s="73"/>
      <c r="C4" s="76"/>
      <c r="D4" s="77"/>
      <c r="E4" s="78"/>
      <c r="F4" s="76"/>
      <c r="G4" s="77"/>
      <c r="H4" s="78"/>
      <c r="I4" s="76"/>
      <c r="J4" s="77"/>
      <c r="K4" s="78"/>
      <c r="L4" s="76"/>
      <c r="M4" s="77"/>
      <c r="N4" s="78"/>
      <c r="O4" s="76"/>
      <c r="P4" s="77"/>
      <c r="Q4" s="78"/>
      <c r="R4" s="76"/>
      <c r="S4" s="77"/>
      <c r="T4" s="78"/>
      <c r="U4" s="76"/>
      <c r="V4" s="77"/>
      <c r="W4" s="78"/>
      <c r="X4" s="70"/>
      <c r="Y4" s="70"/>
    </row>
    <row r="5" spans="1:25" ht="12.75" customHeight="1">
      <c r="A5" s="72"/>
      <c r="B5" s="73"/>
      <c r="C5" s="19" t="s">
        <v>14</v>
      </c>
      <c r="D5" s="19" t="s">
        <v>15</v>
      </c>
      <c r="E5" s="19" t="s">
        <v>16</v>
      </c>
      <c r="F5" s="19" t="s">
        <v>14</v>
      </c>
      <c r="G5" s="19" t="s">
        <v>15</v>
      </c>
      <c r="H5" s="19" t="s">
        <v>16</v>
      </c>
      <c r="I5" s="19" t="s">
        <v>14</v>
      </c>
      <c r="J5" s="19" t="s">
        <v>15</v>
      </c>
      <c r="K5" s="19" t="s">
        <v>16</v>
      </c>
      <c r="L5" s="19" t="s">
        <v>14</v>
      </c>
      <c r="M5" s="19" t="s">
        <v>15</v>
      </c>
      <c r="N5" s="19" t="s">
        <v>16</v>
      </c>
      <c r="O5" s="19" t="s">
        <v>14</v>
      </c>
      <c r="P5" s="19" t="s">
        <v>15</v>
      </c>
      <c r="Q5" s="19" t="s">
        <v>16</v>
      </c>
      <c r="R5" s="19" t="s">
        <v>14</v>
      </c>
      <c r="S5" s="19" t="s">
        <v>15</v>
      </c>
      <c r="T5" s="19" t="s">
        <v>16</v>
      </c>
      <c r="U5" s="19" t="s">
        <v>14</v>
      </c>
      <c r="V5" s="19" t="s">
        <v>15</v>
      </c>
      <c r="W5" s="19" t="s">
        <v>16</v>
      </c>
      <c r="X5" s="70"/>
      <c r="Y5" s="70"/>
    </row>
    <row r="6" spans="1:25" ht="12.75">
      <c r="A6" s="68">
        <v>1</v>
      </c>
      <c r="B6" s="79" t="s">
        <v>53</v>
      </c>
      <c r="C6" s="20">
        <v>25193.80559630239</v>
      </c>
      <c r="D6" s="21">
        <v>2436.75</v>
      </c>
      <c r="E6" s="21">
        <f aca="true" t="shared" si="0" ref="E6:E37">D6*100/C6</f>
        <v>9.672020333274435</v>
      </c>
      <c r="F6" s="20">
        <v>16833.349279707698</v>
      </c>
      <c r="G6" s="21">
        <v>2325.33</v>
      </c>
      <c r="H6" s="21">
        <f aca="true" t="shared" si="1" ref="H6:H37">G6*100/F6</f>
        <v>13.813828498189269</v>
      </c>
      <c r="I6" s="20">
        <v>7253.009593455425</v>
      </c>
      <c r="J6" s="21">
        <v>9202.82</v>
      </c>
      <c r="K6" s="21">
        <f aca="true" t="shared" si="2" ref="K6:K37">J6*100/I6</f>
        <v>126.88277716196515</v>
      </c>
      <c r="L6" s="20">
        <v>13638.972179862083</v>
      </c>
      <c r="M6" s="21">
        <v>1699.02</v>
      </c>
      <c r="N6" s="21">
        <f aca="true" t="shared" si="3" ref="N6:N37">M6*100/L6</f>
        <v>12.457097042170084</v>
      </c>
      <c r="O6" s="21">
        <f aca="true" t="shared" si="4" ref="O6:O27">C6+I6+L6</f>
        <v>46085.787369619895</v>
      </c>
      <c r="P6" s="21">
        <f aca="true" t="shared" si="5" ref="P6:P27">D6+J6+M6</f>
        <v>13338.590000000002</v>
      </c>
      <c r="Q6" s="21">
        <f aca="true" t="shared" si="6" ref="Q6:Q39">P6*100/O6</f>
        <v>28.9429578212933</v>
      </c>
      <c r="R6" s="20">
        <v>8933.161234017822</v>
      </c>
      <c r="S6" s="21">
        <v>359.49</v>
      </c>
      <c r="T6" s="21">
        <f aca="true" t="shared" si="7" ref="T6:T37">S6*100/R6</f>
        <v>4.02421931702126</v>
      </c>
      <c r="U6" s="21">
        <f aca="true" t="shared" si="8" ref="U6:U27">O6+R6</f>
        <v>55018.94860363772</v>
      </c>
      <c r="V6" s="21">
        <f aca="true" t="shared" si="9" ref="V6:V27">P6+S6</f>
        <v>13698.080000000002</v>
      </c>
      <c r="W6" s="21">
        <f aca="true" t="shared" si="10" ref="W6:W39">V6*100/U6</f>
        <v>24.897022476169816</v>
      </c>
      <c r="X6" s="70"/>
      <c r="Y6" s="70"/>
    </row>
    <row r="7" spans="1:25" ht="12.75">
      <c r="A7" s="68">
        <v>2</v>
      </c>
      <c r="B7" s="79" t="s">
        <v>54</v>
      </c>
      <c r="C7" s="20">
        <v>9396.24548779476</v>
      </c>
      <c r="D7" s="21">
        <v>2504.56</v>
      </c>
      <c r="E7" s="21">
        <f t="shared" si="0"/>
        <v>26.654901718492717</v>
      </c>
      <c r="F7" s="20">
        <v>6436.540551334171</v>
      </c>
      <c r="G7" s="21">
        <v>2126.05</v>
      </c>
      <c r="H7" s="21">
        <f t="shared" si="1"/>
        <v>33.030942367935694</v>
      </c>
      <c r="I7" s="20">
        <v>4395.913144057674</v>
      </c>
      <c r="J7" s="21">
        <v>20.69</v>
      </c>
      <c r="K7" s="21">
        <f t="shared" si="2"/>
        <v>0.47066444040115796</v>
      </c>
      <c r="L7" s="20">
        <v>12454.63111499608</v>
      </c>
      <c r="M7" s="21">
        <v>1418.03</v>
      </c>
      <c r="N7" s="21">
        <f t="shared" si="3"/>
        <v>11.385564027605858</v>
      </c>
      <c r="O7" s="21">
        <f t="shared" si="4"/>
        <v>26246.789746848517</v>
      </c>
      <c r="P7" s="21">
        <f t="shared" si="5"/>
        <v>3943.2799999999997</v>
      </c>
      <c r="Q7" s="21">
        <f t="shared" si="6"/>
        <v>15.023856395517758</v>
      </c>
      <c r="R7" s="20">
        <v>4783.84</v>
      </c>
      <c r="S7" s="21">
        <v>801.28</v>
      </c>
      <c r="T7" s="21">
        <f t="shared" si="7"/>
        <v>16.749724071039164</v>
      </c>
      <c r="U7" s="21">
        <f t="shared" si="8"/>
        <v>31030.629746848517</v>
      </c>
      <c r="V7" s="21">
        <f t="shared" si="9"/>
        <v>4744.5599999999995</v>
      </c>
      <c r="W7" s="21">
        <f t="shared" si="10"/>
        <v>15.289924950626755</v>
      </c>
      <c r="X7" s="70"/>
      <c r="Y7" s="70"/>
    </row>
    <row r="8" spans="1:25" ht="12.75">
      <c r="A8" s="68">
        <v>3</v>
      </c>
      <c r="B8" s="79" t="s">
        <v>55</v>
      </c>
      <c r="C8" s="20">
        <v>138045.41400734463</v>
      </c>
      <c r="D8" s="21">
        <v>24795.38</v>
      </c>
      <c r="E8" s="21">
        <f t="shared" si="0"/>
        <v>17.961755686198146</v>
      </c>
      <c r="F8" s="20">
        <v>83696.58915053795</v>
      </c>
      <c r="G8" s="21">
        <v>20069.16</v>
      </c>
      <c r="H8" s="21">
        <f t="shared" si="1"/>
        <v>23.978468183336965</v>
      </c>
      <c r="I8" s="20">
        <v>48923.87193140524</v>
      </c>
      <c r="J8" s="21">
        <v>5316.87</v>
      </c>
      <c r="K8" s="21">
        <f t="shared" si="2"/>
        <v>10.867639436744973</v>
      </c>
      <c r="L8" s="20">
        <v>68602.10912482717</v>
      </c>
      <c r="M8" s="21">
        <v>16856.37</v>
      </c>
      <c r="N8" s="21">
        <f t="shared" si="3"/>
        <v>24.571212481716053</v>
      </c>
      <c r="O8" s="21">
        <f t="shared" si="4"/>
        <v>255571.39506357705</v>
      </c>
      <c r="P8" s="21">
        <f t="shared" si="5"/>
        <v>46968.619999999995</v>
      </c>
      <c r="Q8" s="21">
        <f t="shared" si="6"/>
        <v>18.377886143445703</v>
      </c>
      <c r="R8" s="20">
        <v>48960.71793878342</v>
      </c>
      <c r="S8" s="21">
        <v>17263.63</v>
      </c>
      <c r="T8" s="21">
        <f t="shared" si="7"/>
        <v>35.26016514215553</v>
      </c>
      <c r="U8" s="21">
        <f t="shared" si="8"/>
        <v>304532.11300236045</v>
      </c>
      <c r="V8" s="21">
        <f t="shared" si="9"/>
        <v>64232.25</v>
      </c>
      <c r="W8" s="21">
        <f t="shared" si="10"/>
        <v>21.092110571439843</v>
      </c>
      <c r="X8" s="70"/>
      <c r="Y8" s="70"/>
    </row>
    <row r="9" spans="1:25" ht="12.75">
      <c r="A9" s="68">
        <v>4</v>
      </c>
      <c r="B9" s="79" t="s">
        <v>56</v>
      </c>
      <c r="C9" s="20">
        <v>303323.54658882285</v>
      </c>
      <c r="D9" s="21">
        <v>124774.34</v>
      </c>
      <c r="E9" s="21">
        <f t="shared" si="0"/>
        <v>41.135725004936965</v>
      </c>
      <c r="F9" s="20">
        <v>177620.1068776992</v>
      </c>
      <c r="G9" s="21">
        <v>88226.86</v>
      </c>
      <c r="H9" s="21">
        <f t="shared" si="1"/>
        <v>49.6716624884979</v>
      </c>
      <c r="I9" s="20">
        <v>55605.13999907313</v>
      </c>
      <c r="J9" s="21">
        <v>17433.87</v>
      </c>
      <c r="K9" s="21">
        <f t="shared" si="2"/>
        <v>31.35298283628205</v>
      </c>
      <c r="L9" s="20">
        <v>121067.98224977708</v>
      </c>
      <c r="M9" s="21">
        <v>35224.65</v>
      </c>
      <c r="N9" s="21">
        <f t="shared" si="3"/>
        <v>29.094934387629856</v>
      </c>
      <c r="O9" s="21">
        <f t="shared" si="4"/>
        <v>479996.66883767303</v>
      </c>
      <c r="P9" s="21">
        <f t="shared" si="5"/>
        <v>177432.86000000002</v>
      </c>
      <c r="Q9" s="21">
        <f t="shared" si="6"/>
        <v>36.9654357038892</v>
      </c>
      <c r="R9" s="20">
        <v>56659.81464626114</v>
      </c>
      <c r="S9" s="21">
        <v>26409.65</v>
      </c>
      <c r="T9" s="21">
        <f t="shared" si="7"/>
        <v>46.61090080311923</v>
      </c>
      <c r="U9" s="21">
        <f t="shared" si="8"/>
        <v>536656.4834839342</v>
      </c>
      <c r="V9" s="21">
        <f t="shared" si="9"/>
        <v>203842.51</v>
      </c>
      <c r="W9" s="21">
        <f t="shared" si="10"/>
        <v>37.98379713530516</v>
      </c>
      <c r="X9" s="70"/>
      <c r="Y9" s="70"/>
    </row>
    <row r="10" spans="1:25" s="3" customFormat="1" ht="12.75">
      <c r="A10" s="68">
        <v>5</v>
      </c>
      <c r="B10" s="79" t="s">
        <v>57</v>
      </c>
      <c r="C10" s="20">
        <v>457501.68315947667</v>
      </c>
      <c r="D10" s="21">
        <v>176351.87</v>
      </c>
      <c r="E10" s="21">
        <f t="shared" si="0"/>
        <v>38.54671501580617</v>
      </c>
      <c r="F10" s="20">
        <v>284954.3544266017</v>
      </c>
      <c r="G10" s="21">
        <v>122115.66</v>
      </c>
      <c r="H10" s="21">
        <f t="shared" si="1"/>
        <v>42.85446356688487</v>
      </c>
      <c r="I10" s="20">
        <v>111068.98601951079</v>
      </c>
      <c r="J10" s="21">
        <v>33111.49</v>
      </c>
      <c r="K10" s="21">
        <f t="shared" si="2"/>
        <v>29.811643363867134</v>
      </c>
      <c r="L10" s="20">
        <v>215226.6731891982</v>
      </c>
      <c r="M10" s="21">
        <v>69465.51</v>
      </c>
      <c r="N10" s="21">
        <f t="shared" si="3"/>
        <v>32.2755116597167</v>
      </c>
      <c r="O10" s="21">
        <f t="shared" si="4"/>
        <v>783797.3423681858</v>
      </c>
      <c r="P10" s="21">
        <f t="shared" si="5"/>
        <v>278928.87</v>
      </c>
      <c r="Q10" s="21">
        <f t="shared" si="6"/>
        <v>35.58686090427878</v>
      </c>
      <c r="R10" s="20">
        <v>83280.992</v>
      </c>
      <c r="S10" s="21">
        <v>86254.17</v>
      </c>
      <c r="T10" s="21">
        <f t="shared" si="7"/>
        <v>103.57005593785432</v>
      </c>
      <c r="U10" s="21">
        <f t="shared" si="8"/>
        <v>867078.3343681857</v>
      </c>
      <c r="V10" s="21">
        <f t="shared" si="9"/>
        <v>365183.04</v>
      </c>
      <c r="W10" s="21">
        <f t="shared" si="10"/>
        <v>42.11649922796169</v>
      </c>
      <c r="X10" s="80"/>
      <c r="Y10" s="80"/>
    </row>
    <row r="11" spans="1:25" ht="12.75">
      <c r="A11" s="68">
        <v>6</v>
      </c>
      <c r="B11" s="79" t="s">
        <v>58</v>
      </c>
      <c r="C11" s="20">
        <v>50360.562362539415</v>
      </c>
      <c r="D11" s="21">
        <v>15528.51</v>
      </c>
      <c r="E11" s="21">
        <f t="shared" si="0"/>
        <v>30.83466361676462</v>
      </c>
      <c r="F11" s="20">
        <v>24852.5359802179</v>
      </c>
      <c r="G11" s="21">
        <v>12910.15</v>
      </c>
      <c r="H11" s="21">
        <f t="shared" si="1"/>
        <v>51.94701261181639</v>
      </c>
      <c r="I11" s="20">
        <v>33302.77202963206</v>
      </c>
      <c r="J11" s="21">
        <v>3970</v>
      </c>
      <c r="K11" s="21">
        <f t="shared" si="2"/>
        <v>11.920929574473808</v>
      </c>
      <c r="L11" s="20">
        <v>38481.86702616664</v>
      </c>
      <c r="M11" s="21">
        <v>46504.03</v>
      </c>
      <c r="N11" s="21">
        <f t="shared" si="3"/>
        <v>120.84660541126682</v>
      </c>
      <c r="O11" s="21">
        <f t="shared" si="4"/>
        <v>122145.20141833811</v>
      </c>
      <c r="P11" s="21">
        <f t="shared" si="5"/>
        <v>66002.54</v>
      </c>
      <c r="Q11" s="21">
        <f t="shared" si="6"/>
        <v>54.036130141491405</v>
      </c>
      <c r="R11" s="20">
        <v>20525.52</v>
      </c>
      <c r="S11" s="21">
        <v>78774.7</v>
      </c>
      <c r="T11" s="21">
        <f t="shared" si="7"/>
        <v>383.7890586937627</v>
      </c>
      <c r="U11" s="21">
        <f t="shared" si="8"/>
        <v>142670.7214183381</v>
      </c>
      <c r="V11" s="21">
        <f t="shared" si="9"/>
        <v>144777.24</v>
      </c>
      <c r="W11" s="21">
        <f t="shared" si="10"/>
        <v>101.47648975257171</v>
      </c>
      <c r="X11" s="70"/>
      <c r="Y11" s="70"/>
    </row>
    <row r="12" spans="1:25" ht="12.75">
      <c r="A12" s="68">
        <v>7</v>
      </c>
      <c r="B12" s="79" t="s">
        <v>59</v>
      </c>
      <c r="C12" s="20">
        <v>241227.00934294725</v>
      </c>
      <c r="D12" s="21">
        <v>65793.23</v>
      </c>
      <c r="E12" s="21">
        <f t="shared" si="0"/>
        <v>27.274404379180936</v>
      </c>
      <c r="F12" s="20">
        <v>164548.55769828282</v>
      </c>
      <c r="G12" s="21">
        <v>56695.01</v>
      </c>
      <c r="H12" s="21">
        <f t="shared" si="1"/>
        <v>34.454881156695585</v>
      </c>
      <c r="I12" s="20">
        <v>54149.456735672466</v>
      </c>
      <c r="J12" s="21">
        <v>3622.91</v>
      </c>
      <c r="K12" s="21">
        <f t="shared" si="2"/>
        <v>6.690574972312339</v>
      </c>
      <c r="L12" s="20">
        <v>87940.50758452082</v>
      </c>
      <c r="M12" s="21">
        <v>27836.77</v>
      </c>
      <c r="N12" s="21">
        <f t="shared" si="3"/>
        <v>31.654092936916133</v>
      </c>
      <c r="O12" s="21">
        <f t="shared" si="4"/>
        <v>383316.97366314055</v>
      </c>
      <c r="P12" s="21">
        <f t="shared" si="5"/>
        <v>97252.91000000002</v>
      </c>
      <c r="Q12" s="21">
        <f t="shared" si="6"/>
        <v>25.37140713352965</v>
      </c>
      <c r="R12" s="20">
        <v>43915.36232545525</v>
      </c>
      <c r="S12" s="21">
        <v>16556.36</v>
      </c>
      <c r="T12" s="21">
        <f t="shared" si="7"/>
        <v>37.70061118316953</v>
      </c>
      <c r="U12" s="21">
        <f t="shared" si="8"/>
        <v>427232.3359885958</v>
      </c>
      <c r="V12" s="21">
        <f t="shared" si="9"/>
        <v>113809.27000000002</v>
      </c>
      <c r="W12" s="21">
        <f t="shared" si="10"/>
        <v>26.63873036123323</v>
      </c>
      <c r="X12" s="70"/>
      <c r="Y12" s="70"/>
    </row>
    <row r="13" spans="1:25" ht="12.75">
      <c r="A13" s="68">
        <v>8</v>
      </c>
      <c r="B13" s="79" t="s">
        <v>60</v>
      </c>
      <c r="C13" s="20">
        <v>12749.086198991528</v>
      </c>
      <c r="D13" s="21">
        <v>7213.95</v>
      </c>
      <c r="E13" s="21">
        <f t="shared" si="0"/>
        <v>56.584055417012046</v>
      </c>
      <c r="F13" s="20">
        <v>5618.580506128741</v>
      </c>
      <c r="G13" s="21">
        <v>5974.38</v>
      </c>
      <c r="H13" s="21">
        <f t="shared" si="1"/>
        <v>106.33255131759977</v>
      </c>
      <c r="I13" s="20">
        <v>9957.653124618135</v>
      </c>
      <c r="J13" s="21">
        <v>2622.47</v>
      </c>
      <c r="K13" s="21">
        <f t="shared" si="2"/>
        <v>26.336225686718414</v>
      </c>
      <c r="L13" s="20">
        <v>20838.875154074147</v>
      </c>
      <c r="M13" s="21">
        <v>15092.29</v>
      </c>
      <c r="N13" s="21">
        <f t="shared" si="3"/>
        <v>72.42372675306973</v>
      </c>
      <c r="O13" s="21">
        <f t="shared" si="4"/>
        <v>43545.614477683805</v>
      </c>
      <c r="P13" s="21">
        <f t="shared" si="5"/>
        <v>24928.71</v>
      </c>
      <c r="Q13" s="21">
        <f t="shared" si="6"/>
        <v>57.247349242885136</v>
      </c>
      <c r="R13" s="20">
        <v>9109.83</v>
      </c>
      <c r="S13" s="21">
        <v>7669.34</v>
      </c>
      <c r="T13" s="21">
        <f t="shared" si="7"/>
        <v>84.18752051355514</v>
      </c>
      <c r="U13" s="21">
        <f t="shared" si="8"/>
        <v>52655.444477683806</v>
      </c>
      <c r="V13" s="21">
        <f t="shared" si="9"/>
        <v>32598.05</v>
      </c>
      <c r="W13" s="21">
        <f t="shared" si="10"/>
        <v>61.908223021107645</v>
      </c>
      <c r="X13" s="70"/>
      <c r="Y13" s="70"/>
    </row>
    <row r="14" spans="1:25" ht="12.75">
      <c r="A14" s="68">
        <v>9</v>
      </c>
      <c r="B14" s="79" t="s">
        <v>61</v>
      </c>
      <c r="C14" s="20">
        <v>88115.44978998913</v>
      </c>
      <c r="D14" s="21">
        <v>34717</v>
      </c>
      <c r="E14" s="21">
        <f t="shared" si="0"/>
        <v>39.39944706943348</v>
      </c>
      <c r="F14" s="20">
        <v>50508.960672661604</v>
      </c>
      <c r="G14" s="21">
        <v>19672.29</v>
      </c>
      <c r="H14" s="21">
        <f t="shared" si="1"/>
        <v>38.948118785282766</v>
      </c>
      <c r="I14" s="20">
        <v>20546.331065809107</v>
      </c>
      <c r="J14" s="21">
        <v>3930.37</v>
      </c>
      <c r="K14" s="21">
        <f t="shared" si="2"/>
        <v>19.129303365214824</v>
      </c>
      <c r="L14" s="20">
        <v>39153.86913394068</v>
      </c>
      <c r="M14" s="21">
        <v>21512.2</v>
      </c>
      <c r="N14" s="21">
        <f t="shared" si="3"/>
        <v>54.942718244292394</v>
      </c>
      <c r="O14" s="21">
        <f t="shared" si="4"/>
        <v>147815.64998973891</v>
      </c>
      <c r="P14" s="21">
        <f t="shared" si="5"/>
        <v>60159.57</v>
      </c>
      <c r="Q14" s="21">
        <f t="shared" si="6"/>
        <v>40.69905318156512</v>
      </c>
      <c r="R14" s="20">
        <v>21453.036</v>
      </c>
      <c r="S14" s="21">
        <v>2052.02</v>
      </c>
      <c r="T14" s="21">
        <f t="shared" si="7"/>
        <v>9.565172966660759</v>
      </c>
      <c r="U14" s="21">
        <f t="shared" si="8"/>
        <v>169268.6859897389</v>
      </c>
      <c r="V14" s="21">
        <f t="shared" si="9"/>
        <v>62211.59</v>
      </c>
      <c r="W14" s="21">
        <f t="shared" si="10"/>
        <v>36.75315941412298</v>
      </c>
      <c r="X14" s="70"/>
      <c r="Y14" s="70"/>
    </row>
    <row r="15" spans="1:25" ht="12.75">
      <c r="A15" s="68">
        <v>10</v>
      </c>
      <c r="B15" s="81" t="s">
        <v>62</v>
      </c>
      <c r="C15" s="20">
        <v>87542.7708902697</v>
      </c>
      <c r="D15" s="21">
        <v>21810.34</v>
      </c>
      <c r="E15" s="21">
        <f t="shared" si="0"/>
        <v>24.913924677273606</v>
      </c>
      <c r="F15" s="20">
        <v>44820.82943045126</v>
      </c>
      <c r="G15" s="21">
        <v>14395.81</v>
      </c>
      <c r="H15" s="21">
        <f t="shared" si="1"/>
        <v>32.118571170883975</v>
      </c>
      <c r="I15" s="20">
        <v>46109.69261603414</v>
      </c>
      <c r="J15" s="21">
        <v>4374.44</v>
      </c>
      <c r="K15" s="21">
        <f t="shared" si="2"/>
        <v>9.487029194549079</v>
      </c>
      <c r="L15" s="20">
        <v>77900.62852637804</v>
      </c>
      <c r="M15" s="21">
        <v>12479.6</v>
      </c>
      <c r="N15" s="21">
        <f t="shared" si="3"/>
        <v>16.019896419416263</v>
      </c>
      <c r="O15" s="21">
        <f t="shared" si="4"/>
        <v>211553.0920326819</v>
      </c>
      <c r="P15" s="21">
        <f t="shared" si="5"/>
        <v>38664.38</v>
      </c>
      <c r="Q15" s="21">
        <f t="shared" si="6"/>
        <v>18.27644286760267</v>
      </c>
      <c r="R15" s="20">
        <v>27066.01</v>
      </c>
      <c r="S15" s="21">
        <v>15761.71</v>
      </c>
      <c r="T15" s="21">
        <f t="shared" si="7"/>
        <v>58.23433154720626</v>
      </c>
      <c r="U15" s="21">
        <f t="shared" si="8"/>
        <v>238619.1020326819</v>
      </c>
      <c r="V15" s="21">
        <f t="shared" si="9"/>
        <v>54426.09</v>
      </c>
      <c r="W15" s="21">
        <f t="shared" si="10"/>
        <v>22.808773286115905</v>
      </c>
      <c r="X15" s="70"/>
      <c r="Y15" s="70"/>
    </row>
    <row r="16" spans="1:25" ht="12.75">
      <c r="A16" s="68">
        <v>11</v>
      </c>
      <c r="B16" s="81" t="s">
        <v>63</v>
      </c>
      <c r="C16" s="20">
        <v>14445.194479502396</v>
      </c>
      <c r="D16" s="21">
        <v>2827.4</v>
      </c>
      <c r="E16" s="21">
        <f t="shared" si="0"/>
        <v>19.57329133928972</v>
      </c>
      <c r="F16" s="20">
        <v>7549.876676334785</v>
      </c>
      <c r="G16" s="21">
        <v>2124.57</v>
      </c>
      <c r="H16" s="21">
        <f t="shared" si="1"/>
        <v>28.14045965359276</v>
      </c>
      <c r="I16" s="20">
        <v>7777.472311078049</v>
      </c>
      <c r="J16" s="21">
        <v>708.53</v>
      </c>
      <c r="K16" s="21">
        <f t="shared" si="2"/>
        <v>9.110029218500546</v>
      </c>
      <c r="L16" s="20">
        <v>22566.301700349173</v>
      </c>
      <c r="M16" s="21">
        <v>4008.02</v>
      </c>
      <c r="N16" s="21">
        <f t="shared" si="3"/>
        <v>17.76108488320877</v>
      </c>
      <c r="O16" s="21">
        <f t="shared" si="4"/>
        <v>44788.96849092962</v>
      </c>
      <c r="P16" s="21">
        <f t="shared" si="5"/>
        <v>7543.95</v>
      </c>
      <c r="Q16" s="21">
        <f t="shared" si="6"/>
        <v>16.843321590511184</v>
      </c>
      <c r="R16" s="20">
        <v>6855.564</v>
      </c>
      <c r="S16" s="21">
        <v>3353.36</v>
      </c>
      <c r="T16" s="21">
        <f t="shared" si="7"/>
        <v>48.91442921399319</v>
      </c>
      <c r="U16" s="21">
        <f t="shared" si="8"/>
        <v>51644.53249092962</v>
      </c>
      <c r="V16" s="21">
        <f t="shared" si="9"/>
        <v>10897.31</v>
      </c>
      <c r="W16" s="21">
        <f t="shared" si="10"/>
        <v>21.100607313879557</v>
      </c>
      <c r="X16" s="70"/>
      <c r="Y16" s="70"/>
    </row>
    <row r="17" spans="1:25" ht="12.75">
      <c r="A17" s="68">
        <v>12</v>
      </c>
      <c r="B17" s="81" t="s">
        <v>64</v>
      </c>
      <c r="C17" s="20">
        <v>20609.189583976146</v>
      </c>
      <c r="D17" s="21">
        <v>10504.67</v>
      </c>
      <c r="E17" s="21">
        <f t="shared" si="0"/>
        <v>50.97080580095923</v>
      </c>
      <c r="F17" s="20">
        <v>12822.375587602444</v>
      </c>
      <c r="G17" s="21">
        <v>8787.41</v>
      </c>
      <c r="H17" s="21">
        <f t="shared" si="1"/>
        <v>68.53184060913229</v>
      </c>
      <c r="I17" s="20">
        <v>12210.33285061115</v>
      </c>
      <c r="J17" s="21">
        <v>2596.68</v>
      </c>
      <c r="K17" s="21">
        <f t="shared" si="2"/>
        <v>21.26625073836567</v>
      </c>
      <c r="L17" s="20">
        <v>18050.852569682367</v>
      </c>
      <c r="M17" s="21">
        <v>14355.67</v>
      </c>
      <c r="N17" s="21">
        <f t="shared" si="3"/>
        <v>79.52904132689736</v>
      </c>
      <c r="O17" s="21">
        <f t="shared" si="4"/>
        <v>50870.37500426966</v>
      </c>
      <c r="P17" s="21">
        <f t="shared" si="5"/>
        <v>27457.020000000004</v>
      </c>
      <c r="Q17" s="21">
        <f t="shared" si="6"/>
        <v>53.97447924788342</v>
      </c>
      <c r="R17" s="20">
        <v>6726.715</v>
      </c>
      <c r="S17" s="21">
        <v>10455.19</v>
      </c>
      <c r="T17" s="21">
        <f t="shared" si="7"/>
        <v>155.4278722972506</v>
      </c>
      <c r="U17" s="21">
        <f t="shared" si="8"/>
        <v>57597.09000426966</v>
      </c>
      <c r="V17" s="21">
        <f t="shared" si="9"/>
        <v>37912.21000000001</v>
      </c>
      <c r="W17" s="21">
        <f t="shared" si="10"/>
        <v>65.82313446250424</v>
      </c>
      <c r="X17" s="70"/>
      <c r="Y17" s="70"/>
    </row>
    <row r="18" spans="1:25" ht="12.75">
      <c r="A18" s="68">
        <v>13</v>
      </c>
      <c r="B18" s="81" t="s">
        <v>65</v>
      </c>
      <c r="C18" s="20">
        <v>9841.719433332055</v>
      </c>
      <c r="D18" s="21">
        <v>1784.83</v>
      </c>
      <c r="E18" s="21">
        <f t="shared" si="0"/>
        <v>18.135347304812576</v>
      </c>
      <c r="F18" s="20">
        <v>4674.642646698202</v>
      </c>
      <c r="G18" s="21">
        <v>810.59</v>
      </c>
      <c r="H18" s="21">
        <f t="shared" si="1"/>
        <v>17.34014899668399</v>
      </c>
      <c r="I18" s="20">
        <v>9280.801743520076</v>
      </c>
      <c r="J18" s="21">
        <v>2404</v>
      </c>
      <c r="K18" s="21">
        <f t="shared" si="2"/>
        <v>25.90293453556952</v>
      </c>
      <c r="L18" s="20">
        <v>17729.882204400885</v>
      </c>
      <c r="M18" s="21">
        <v>5999.86</v>
      </c>
      <c r="N18" s="21">
        <f t="shared" si="3"/>
        <v>33.84038275511342</v>
      </c>
      <c r="O18" s="21">
        <f t="shared" si="4"/>
        <v>36852.40338125302</v>
      </c>
      <c r="P18" s="21">
        <f t="shared" si="5"/>
        <v>10188.689999999999</v>
      </c>
      <c r="Q18" s="21">
        <f t="shared" si="6"/>
        <v>27.647287734788637</v>
      </c>
      <c r="R18" s="20">
        <v>6340.61</v>
      </c>
      <c r="S18" s="21">
        <v>4423.61</v>
      </c>
      <c r="T18" s="21">
        <f t="shared" si="7"/>
        <v>69.76631585919968</v>
      </c>
      <c r="U18" s="21">
        <f t="shared" si="8"/>
        <v>43193.01338125302</v>
      </c>
      <c r="V18" s="21">
        <f t="shared" si="9"/>
        <v>14612.3</v>
      </c>
      <c r="W18" s="21">
        <f t="shared" si="10"/>
        <v>33.83023979137827</v>
      </c>
      <c r="X18" s="70"/>
      <c r="Y18" s="70"/>
    </row>
    <row r="19" spans="1:25" ht="12.75">
      <c r="A19" s="68">
        <v>14</v>
      </c>
      <c r="B19" s="81" t="s">
        <v>66</v>
      </c>
      <c r="C19" s="20">
        <v>1935.9296212812696</v>
      </c>
      <c r="D19" s="21">
        <v>429.06</v>
      </c>
      <c r="E19" s="21">
        <f t="shared" si="0"/>
        <v>22.162995766139073</v>
      </c>
      <c r="F19" s="20">
        <v>848.371841930758</v>
      </c>
      <c r="G19" s="21">
        <v>380.93</v>
      </c>
      <c r="H19" s="21">
        <f t="shared" si="1"/>
        <v>44.90130166662115</v>
      </c>
      <c r="I19" s="20">
        <v>1382.1798106718566</v>
      </c>
      <c r="J19" s="21">
        <v>0</v>
      </c>
      <c r="K19" s="21">
        <f t="shared" si="2"/>
        <v>0</v>
      </c>
      <c r="L19" s="20">
        <v>3640.991637762945</v>
      </c>
      <c r="M19" s="21">
        <v>706.99</v>
      </c>
      <c r="N19" s="21">
        <f t="shared" si="3"/>
        <v>19.41751232459244</v>
      </c>
      <c r="O19" s="21">
        <f t="shared" si="4"/>
        <v>6959.101069716071</v>
      </c>
      <c r="P19" s="21">
        <f t="shared" si="5"/>
        <v>1136.05</v>
      </c>
      <c r="Q19" s="21">
        <f t="shared" si="6"/>
        <v>16.324665910425562</v>
      </c>
      <c r="R19" s="20">
        <v>1136.34</v>
      </c>
      <c r="S19" s="21">
        <v>1050.81</v>
      </c>
      <c r="T19" s="21">
        <f t="shared" si="7"/>
        <v>92.47320344263161</v>
      </c>
      <c r="U19" s="21">
        <f t="shared" si="8"/>
        <v>8095.441069716071</v>
      </c>
      <c r="V19" s="21">
        <f t="shared" si="9"/>
        <v>2186.8599999999997</v>
      </c>
      <c r="W19" s="21">
        <f t="shared" si="10"/>
        <v>27.013475623715443</v>
      </c>
      <c r="X19" s="70"/>
      <c r="Y19" s="70"/>
    </row>
    <row r="20" spans="1:25" ht="12.75">
      <c r="A20" s="68">
        <v>15</v>
      </c>
      <c r="B20" s="81" t="s">
        <v>67</v>
      </c>
      <c r="C20" s="20">
        <v>21219.929089218804</v>
      </c>
      <c r="D20" s="21">
        <v>2188.34</v>
      </c>
      <c r="E20" s="21">
        <f t="shared" si="0"/>
        <v>10.312664056506337</v>
      </c>
      <c r="F20" s="20">
        <v>13364.764785793715</v>
      </c>
      <c r="G20" s="21">
        <v>1501.03</v>
      </c>
      <c r="H20" s="21">
        <f t="shared" si="1"/>
        <v>11.231248915024253</v>
      </c>
      <c r="I20" s="20">
        <v>13726.209558894025</v>
      </c>
      <c r="J20" s="21">
        <v>7261.87</v>
      </c>
      <c r="K20" s="21">
        <f t="shared" si="2"/>
        <v>52.90513720369804</v>
      </c>
      <c r="L20" s="20">
        <v>24792.719247281795</v>
      </c>
      <c r="M20" s="21">
        <v>5061.89</v>
      </c>
      <c r="N20" s="21">
        <f t="shared" si="3"/>
        <v>20.41684072454042</v>
      </c>
      <c r="O20" s="21">
        <f t="shared" si="4"/>
        <v>59738.85789539463</v>
      </c>
      <c r="P20" s="21">
        <f t="shared" si="5"/>
        <v>14512.099999999999</v>
      </c>
      <c r="Q20" s="21">
        <f t="shared" si="6"/>
        <v>24.292563519395237</v>
      </c>
      <c r="R20" s="20">
        <v>9293.171</v>
      </c>
      <c r="S20" s="21">
        <v>2781.44</v>
      </c>
      <c r="T20" s="21">
        <f t="shared" si="7"/>
        <v>29.92993457238654</v>
      </c>
      <c r="U20" s="21">
        <f t="shared" si="8"/>
        <v>69032.02889539463</v>
      </c>
      <c r="V20" s="21">
        <f t="shared" si="9"/>
        <v>17293.539999999997</v>
      </c>
      <c r="W20" s="21">
        <f t="shared" si="10"/>
        <v>25.051472883993</v>
      </c>
      <c r="X20" s="70"/>
      <c r="Y20" s="70"/>
    </row>
    <row r="21" spans="1:25" ht="12.75">
      <c r="A21" s="68">
        <v>16</v>
      </c>
      <c r="B21" s="81" t="s">
        <v>68</v>
      </c>
      <c r="C21" s="20">
        <v>182505.33101157713</v>
      </c>
      <c r="D21" s="21">
        <v>128799.72</v>
      </c>
      <c r="E21" s="21">
        <f t="shared" si="0"/>
        <v>70.57312752789105</v>
      </c>
      <c r="F21" s="20">
        <v>141767.50741039054</v>
      </c>
      <c r="G21" s="21">
        <v>124953.54</v>
      </c>
      <c r="H21" s="21">
        <f t="shared" si="1"/>
        <v>88.13975944310198</v>
      </c>
      <c r="I21" s="20">
        <v>43273.048025649136</v>
      </c>
      <c r="J21" s="21">
        <v>63265.86</v>
      </c>
      <c r="K21" s="21">
        <f t="shared" si="2"/>
        <v>146.2015339490312</v>
      </c>
      <c r="L21" s="20">
        <v>73035.219392911</v>
      </c>
      <c r="M21" s="21">
        <v>59805.63</v>
      </c>
      <c r="N21" s="21">
        <f t="shared" si="3"/>
        <v>81.88601403147821</v>
      </c>
      <c r="O21" s="21">
        <f t="shared" si="4"/>
        <v>298813.59843013727</v>
      </c>
      <c r="P21" s="21">
        <f t="shared" si="5"/>
        <v>251871.21000000002</v>
      </c>
      <c r="Q21" s="21">
        <f t="shared" si="6"/>
        <v>84.29041091946411</v>
      </c>
      <c r="R21" s="20">
        <v>21711.42</v>
      </c>
      <c r="S21" s="21">
        <v>37269.99</v>
      </c>
      <c r="T21" s="21">
        <f t="shared" si="7"/>
        <v>171.66076654590074</v>
      </c>
      <c r="U21" s="21">
        <f t="shared" si="8"/>
        <v>320525.01843013725</v>
      </c>
      <c r="V21" s="21">
        <f t="shared" si="9"/>
        <v>289141.2</v>
      </c>
      <c r="W21" s="21">
        <f t="shared" si="10"/>
        <v>90.20862128521247</v>
      </c>
      <c r="X21" s="70"/>
      <c r="Y21" s="70"/>
    </row>
    <row r="22" spans="1:25" ht="12.75">
      <c r="A22" s="68">
        <v>17</v>
      </c>
      <c r="B22" s="81" t="s">
        <v>69</v>
      </c>
      <c r="C22" s="20">
        <v>596956.2348267325</v>
      </c>
      <c r="D22" s="21">
        <v>334223.03</v>
      </c>
      <c r="E22" s="21">
        <f t="shared" si="0"/>
        <v>55.98786150495753</v>
      </c>
      <c r="F22" s="20">
        <v>426157.0636420957</v>
      </c>
      <c r="G22" s="21">
        <v>293540.35</v>
      </c>
      <c r="H22" s="21">
        <f t="shared" si="1"/>
        <v>68.88078951250876</v>
      </c>
      <c r="I22" s="20">
        <v>186401.88100525638</v>
      </c>
      <c r="J22" s="21">
        <v>138658.47</v>
      </c>
      <c r="K22" s="21">
        <f t="shared" si="2"/>
        <v>74.38684054700606</v>
      </c>
      <c r="L22" s="20">
        <v>336199.4073577997</v>
      </c>
      <c r="M22" s="21">
        <v>274945.72</v>
      </c>
      <c r="N22" s="21">
        <f t="shared" si="3"/>
        <v>81.780548681155</v>
      </c>
      <c r="O22" s="21">
        <f t="shared" si="4"/>
        <v>1119557.5231897887</v>
      </c>
      <c r="P22" s="21">
        <f t="shared" si="5"/>
        <v>747827.2200000001</v>
      </c>
      <c r="Q22" s="21">
        <f t="shared" si="6"/>
        <v>66.79667676827603</v>
      </c>
      <c r="R22" s="20">
        <v>121219.92499999999</v>
      </c>
      <c r="S22" s="21">
        <v>138860.94</v>
      </c>
      <c r="T22" s="21">
        <f t="shared" si="7"/>
        <v>114.55290044107852</v>
      </c>
      <c r="U22" s="21">
        <f t="shared" si="8"/>
        <v>1240777.4481897887</v>
      </c>
      <c r="V22" s="21">
        <f t="shared" si="9"/>
        <v>886688.1600000001</v>
      </c>
      <c r="W22" s="21">
        <f t="shared" si="10"/>
        <v>71.46230464565735</v>
      </c>
      <c r="X22" s="70"/>
      <c r="Y22" s="70"/>
    </row>
    <row r="23" spans="1:25" ht="12.75">
      <c r="A23" s="68">
        <v>18</v>
      </c>
      <c r="B23" s="81" t="s">
        <v>70</v>
      </c>
      <c r="C23" s="20">
        <v>28037.635596855318</v>
      </c>
      <c r="D23" s="21">
        <v>2389.91</v>
      </c>
      <c r="E23" s="21">
        <f t="shared" si="0"/>
        <v>8.523935592728979</v>
      </c>
      <c r="F23" s="20">
        <v>12013.572571986679</v>
      </c>
      <c r="G23" s="21">
        <v>1718.57</v>
      </c>
      <c r="H23" s="21">
        <f t="shared" si="1"/>
        <v>14.305236762021751</v>
      </c>
      <c r="I23" s="20">
        <v>10200.722438168563</v>
      </c>
      <c r="J23" s="21">
        <v>952.01</v>
      </c>
      <c r="K23" s="21">
        <f t="shared" si="2"/>
        <v>9.332770357889709</v>
      </c>
      <c r="L23" s="20">
        <v>37660.185308000284</v>
      </c>
      <c r="M23" s="21">
        <v>5677.64</v>
      </c>
      <c r="N23" s="21">
        <f t="shared" si="3"/>
        <v>15.075974676082858</v>
      </c>
      <c r="O23" s="21">
        <f t="shared" si="4"/>
        <v>75898.54334302415</v>
      </c>
      <c r="P23" s="21">
        <f t="shared" si="5"/>
        <v>9019.560000000001</v>
      </c>
      <c r="Q23" s="21">
        <f t="shared" si="6"/>
        <v>11.883706330483864</v>
      </c>
      <c r="R23" s="20">
        <v>11071.03</v>
      </c>
      <c r="S23" s="21">
        <v>3812.59</v>
      </c>
      <c r="T23" s="21">
        <f t="shared" si="7"/>
        <v>34.43753652550846</v>
      </c>
      <c r="U23" s="21">
        <f t="shared" si="8"/>
        <v>86969.57334302415</v>
      </c>
      <c r="V23" s="21">
        <f t="shared" si="9"/>
        <v>12832.150000000001</v>
      </c>
      <c r="W23" s="21">
        <f t="shared" si="10"/>
        <v>14.754757907558796</v>
      </c>
      <c r="X23" s="70"/>
      <c r="Y23" s="70"/>
    </row>
    <row r="24" spans="1:25" ht="12.75">
      <c r="A24" s="68">
        <v>19</v>
      </c>
      <c r="B24" s="81" t="s">
        <v>71</v>
      </c>
      <c r="C24" s="20">
        <v>31817.689856570596</v>
      </c>
      <c r="D24" s="21">
        <v>8950.33</v>
      </c>
      <c r="E24" s="21">
        <f t="shared" si="0"/>
        <v>28.13004350833375</v>
      </c>
      <c r="F24" s="20">
        <v>16693.155188443074</v>
      </c>
      <c r="G24" s="21">
        <v>5275.44</v>
      </c>
      <c r="H24" s="21">
        <f t="shared" si="1"/>
        <v>31.60241392623168</v>
      </c>
      <c r="I24" s="20">
        <v>8707.970688376148</v>
      </c>
      <c r="J24" s="21">
        <v>96.05</v>
      </c>
      <c r="K24" s="21">
        <f t="shared" si="2"/>
        <v>1.1030124404094805</v>
      </c>
      <c r="L24" s="20">
        <v>20570.928372264072</v>
      </c>
      <c r="M24" s="21">
        <v>3823.27</v>
      </c>
      <c r="N24" s="21">
        <f t="shared" si="3"/>
        <v>18.58579219572288</v>
      </c>
      <c r="O24" s="21">
        <f t="shared" si="4"/>
        <v>61096.588917210815</v>
      </c>
      <c r="P24" s="21">
        <f t="shared" si="5"/>
        <v>12869.650000000001</v>
      </c>
      <c r="Q24" s="21">
        <f t="shared" si="6"/>
        <v>21.06443293821047</v>
      </c>
      <c r="R24" s="20">
        <v>7657.41</v>
      </c>
      <c r="S24" s="21">
        <v>5481.56</v>
      </c>
      <c r="T24" s="21">
        <f t="shared" si="7"/>
        <v>71.58503985028881</v>
      </c>
      <c r="U24" s="21">
        <f t="shared" si="8"/>
        <v>68753.99891721082</v>
      </c>
      <c r="V24" s="21">
        <f t="shared" si="9"/>
        <v>18351.210000000003</v>
      </c>
      <c r="W24" s="21">
        <f t="shared" si="10"/>
        <v>26.691116573593572</v>
      </c>
      <c r="X24" s="70"/>
      <c r="Y24" s="70"/>
    </row>
    <row r="25" spans="1:25" ht="12.75">
      <c r="A25" s="68">
        <v>20</v>
      </c>
      <c r="B25" s="81" t="s">
        <v>72</v>
      </c>
      <c r="C25" s="20">
        <v>157825.81747980358</v>
      </c>
      <c r="D25" s="21">
        <v>26081.4</v>
      </c>
      <c r="E25" s="21">
        <f t="shared" si="0"/>
        <v>16.525433174668994</v>
      </c>
      <c r="F25" s="20">
        <v>91000.11337482964</v>
      </c>
      <c r="G25" s="21">
        <v>22178.92</v>
      </c>
      <c r="H25" s="21">
        <f t="shared" si="1"/>
        <v>24.372409195409446</v>
      </c>
      <c r="I25" s="20">
        <v>34818.60526897041</v>
      </c>
      <c r="J25" s="21">
        <v>2317.37</v>
      </c>
      <c r="K25" s="21">
        <f t="shared" si="2"/>
        <v>6.655550910493219</v>
      </c>
      <c r="L25" s="20">
        <v>89161.87973525774</v>
      </c>
      <c r="M25" s="21">
        <v>24226.67</v>
      </c>
      <c r="N25" s="21">
        <f t="shared" si="3"/>
        <v>27.171555907002624</v>
      </c>
      <c r="O25" s="21">
        <f t="shared" si="4"/>
        <v>281806.30248403177</v>
      </c>
      <c r="P25" s="21">
        <f t="shared" si="5"/>
        <v>52625.43999999999</v>
      </c>
      <c r="Q25" s="21">
        <f t="shared" si="6"/>
        <v>18.674330395070548</v>
      </c>
      <c r="R25" s="20">
        <v>39871.717646261146</v>
      </c>
      <c r="S25" s="21">
        <v>8883.57</v>
      </c>
      <c r="T25" s="21">
        <f t="shared" si="7"/>
        <v>22.280379488073123</v>
      </c>
      <c r="U25" s="21">
        <f t="shared" si="8"/>
        <v>321678.0201302929</v>
      </c>
      <c r="V25" s="21">
        <f t="shared" si="9"/>
        <v>61509.00999999999</v>
      </c>
      <c r="W25" s="21">
        <f t="shared" si="10"/>
        <v>19.121297120358516</v>
      </c>
      <c r="X25" s="70"/>
      <c r="Y25" s="70"/>
    </row>
    <row r="26" spans="1:25" ht="12.75">
      <c r="A26" s="68">
        <v>21</v>
      </c>
      <c r="B26" s="81" t="s">
        <v>73</v>
      </c>
      <c r="C26" s="20">
        <v>1829.7164235894327</v>
      </c>
      <c r="D26" s="21">
        <v>158.34</v>
      </c>
      <c r="E26" s="21">
        <f t="shared" si="0"/>
        <v>8.65380000740102</v>
      </c>
      <c r="F26" s="20">
        <v>708.9956055843206</v>
      </c>
      <c r="G26" s="21">
        <v>41.03</v>
      </c>
      <c r="H26" s="21">
        <f t="shared" si="1"/>
        <v>5.78705984590483</v>
      </c>
      <c r="I26" s="20">
        <v>2314.329071373053</v>
      </c>
      <c r="J26" s="21">
        <v>636</v>
      </c>
      <c r="K26" s="21">
        <f t="shared" si="2"/>
        <v>27.48096663810526</v>
      </c>
      <c r="L26" s="20">
        <v>4314.20367696823</v>
      </c>
      <c r="M26" s="21">
        <v>508.15</v>
      </c>
      <c r="N26" s="21">
        <f t="shared" si="3"/>
        <v>11.778535230332428</v>
      </c>
      <c r="O26" s="21">
        <f t="shared" si="4"/>
        <v>8458.249171930715</v>
      </c>
      <c r="P26" s="21">
        <f t="shared" si="5"/>
        <v>1302.49</v>
      </c>
      <c r="Q26" s="21">
        <f t="shared" si="6"/>
        <v>15.399049774064393</v>
      </c>
      <c r="R26" s="20">
        <v>986.82</v>
      </c>
      <c r="S26" s="21">
        <v>343.33</v>
      </c>
      <c r="T26" s="21">
        <f t="shared" si="7"/>
        <v>34.791552664113006</v>
      </c>
      <c r="U26" s="21">
        <f t="shared" si="8"/>
        <v>9445.069171930714</v>
      </c>
      <c r="V26" s="21">
        <f t="shared" si="9"/>
        <v>1645.82</v>
      </c>
      <c r="W26" s="21">
        <f t="shared" si="10"/>
        <v>17.425176777859104</v>
      </c>
      <c r="X26" s="70"/>
      <c r="Y26" s="70"/>
    </row>
    <row r="27" spans="1:25" ht="12.75">
      <c r="A27" s="68">
        <v>22</v>
      </c>
      <c r="B27" s="81" t="s">
        <v>74</v>
      </c>
      <c r="C27" s="20">
        <v>9587.185906595727</v>
      </c>
      <c r="D27" s="21">
        <v>3254.55</v>
      </c>
      <c r="E27" s="21">
        <f t="shared" si="0"/>
        <v>33.94687483593029</v>
      </c>
      <c r="F27" s="20">
        <v>4767.587390658185</v>
      </c>
      <c r="G27" s="21">
        <v>3228.36</v>
      </c>
      <c r="H27" s="21">
        <f t="shared" si="1"/>
        <v>67.71475246213184</v>
      </c>
      <c r="I27" s="20">
        <v>4223.189568162939</v>
      </c>
      <c r="J27" s="21">
        <v>328.29</v>
      </c>
      <c r="K27" s="21">
        <f t="shared" si="2"/>
        <v>7.773508498762562</v>
      </c>
      <c r="L27" s="20">
        <v>15578.772553580731</v>
      </c>
      <c r="M27" s="21">
        <v>3104.44</v>
      </c>
      <c r="N27" s="21">
        <f t="shared" si="3"/>
        <v>19.92737225813374</v>
      </c>
      <c r="O27" s="21">
        <f t="shared" si="4"/>
        <v>29389.148028339398</v>
      </c>
      <c r="P27" s="21">
        <f t="shared" si="5"/>
        <v>6687.280000000001</v>
      </c>
      <c r="Q27" s="21">
        <f t="shared" si="6"/>
        <v>22.754249267626214</v>
      </c>
      <c r="R27" s="20">
        <v>4951.52</v>
      </c>
      <c r="S27" s="21">
        <v>448.63</v>
      </c>
      <c r="T27" s="21">
        <f t="shared" si="7"/>
        <v>9.060450124406243</v>
      </c>
      <c r="U27" s="21">
        <f t="shared" si="8"/>
        <v>34340.668028339394</v>
      </c>
      <c r="V27" s="21">
        <f t="shared" si="9"/>
        <v>7135.910000000001</v>
      </c>
      <c r="W27" s="21">
        <f t="shared" si="10"/>
        <v>20.77976466302619</v>
      </c>
      <c r="X27" s="70"/>
      <c r="Y27" s="70"/>
    </row>
    <row r="28" spans="1:25" ht="12.75">
      <c r="A28" s="82"/>
      <c r="B28" s="83" t="s">
        <v>75</v>
      </c>
      <c r="C28" s="23">
        <f>SUM(C6:C27)</f>
        <v>2490067.1467335136</v>
      </c>
      <c r="D28" s="31">
        <f>SUM(D6:D27)</f>
        <v>997517.5100000002</v>
      </c>
      <c r="E28" s="31">
        <f t="shared" si="0"/>
        <v>40.05986389999765</v>
      </c>
      <c r="F28" s="23">
        <f>SUM(F6:F27)</f>
        <v>1592258.4312959712</v>
      </c>
      <c r="G28" s="31">
        <f>SUM(G6:G27)</f>
        <v>809051.4399999998</v>
      </c>
      <c r="H28" s="31">
        <f t="shared" si="1"/>
        <v>50.81156576709075</v>
      </c>
      <c r="I28" s="23">
        <f>SUM(I6:I27)</f>
        <v>725629.5685999999</v>
      </c>
      <c r="J28" s="31">
        <f>SUM(J6:J27)</f>
        <v>302831.06</v>
      </c>
      <c r="K28" s="31">
        <f t="shared" si="2"/>
        <v>41.73356118663548</v>
      </c>
      <c r="L28" s="23">
        <f>SUM(L6:L27)</f>
        <v>1358607.45904</v>
      </c>
      <c r="M28" s="31">
        <f>SUM(M6:M27)</f>
        <v>650312.42</v>
      </c>
      <c r="N28" s="31">
        <f t="shared" si="3"/>
        <v>47.86610110763815</v>
      </c>
      <c r="O28" s="31">
        <f>SUM(O6:O27)</f>
        <v>4574304.174373514</v>
      </c>
      <c r="P28" s="31">
        <f>SUM(P6:P27)</f>
        <v>1950660.9899999998</v>
      </c>
      <c r="Q28" s="31">
        <f t="shared" si="6"/>
        <v>42.64388452626585</v>
      </c>
      <c r="R28" s="23">
        <f>SUM(R6:R27)</f>
        <v>562510.5267907787</v>
      </c>
      <c r="S28" s="31">
        <f>SUM(S6:S27)</f>
        <v>469067.37</v>
      </c>
      <c r="T28" s="31">
        <f t="shared" si="7"/>
        <v>83.388194115426</v>
      </c>
      <c r="U28" s="31">
        <f>SUM(U6:U27)</f>
        <v>5136814.701164292</v>
      </c>
      <c r="V28" s="31">
        <f>SUM(V6:V27)</f>
        <v>2419728.36</v>
      </c>
      <c r="W28" s="31">
        <f t="shared" si="10"/>
        <v>47.10561896366542</v>
      </c>
      <c r="X28" s="70"/>
      <c r="Y28" s="70"/>
    </row>
    <row r="29" spans="1:25" ht="12.75">
      <c r="A29" s="84">
        <v>23</v>
      </c>
      <c r="B29" s="85" t="s">
        <v>76</v>
      </c>
      <c r="C29" s="20">
        <v>134176.88874507812</v>
      </c>
      <c r="D29" s="21">
        <v>3380.92</v>
      </c>
      <c r="E29" s="21">
        <f t="shared" si="0"/>
        <v>2.519748394541619</v>
      </c>
      <c r="F29" s="20">
        <v>98240.46387301534</v>
      </c>
      <c r="G29" s="21">
        <v>1594.48</v>
      </c>
      <c r="H29" s="21">
        <f t="shared" si="1"/>
        <v>1.6230379388894267</v>
      </c>
      <c r="I29" s="20">
        <v>17054.39</v>
      </c>
      <c r="J29" s="21">
        <v>2298.44</v>
      </c>
      <c r="K29" s="21">
        <f t="shared" si="2"/>
        <v>13.47711644919578</v>
      </c>
      <c r="L29" s="20">
        <v>37673.61</v>
      </c>
      <c r="M29" s="21">
        <v>12359.73</v>
      </c>
      <c r="N29" s="21">
        <f t="shared" si="3"/>
        <v>32.80739488464206</v>
      </c>
      <c r="O29" s="21">
        <f aca="true" t="shared" si="11" ref="O29:P35">C29+I29+L29</f>
        <v>188904.88874507812</v>
      </c>
      <c r="P29" s="21">
        <f t="shared" si="11"/>
        <v>18039.09</v>
      </c>
      <c r="Q29" s="21">
        <f t="shared" si="6"/>
        <v>9.54929759617987</v>
      </c>
      <c r="R29" s="20">
        <v>36320.112646261136</v>
      </c>
      <c r="S29" s="21">
        <v>790.04</v>
      </c>
      <c r="T29" s="21">
        <f t="shared" si="7"/>
        <v>2.175213517905563</v>
      </c>
      <c r="U29" s="21">
        <f aca="true" t="shared" si="12" ref="U29:V35">O29+R29</f>
        <v>225225.00139133926</v>
      </c>
      <c r="V29" s="21">
        <f t="shared" si="12"/>
        <v>18829.13</v>
      </c>
      <c r="W29" s="21">
        <f t="shared" si="10"/>
        <v>8.360142028496863</v>
      </c>
      <c r="X29" s="70"/>
      <c r="Y29" s="70"/>
    </row>
    <row r="30" spans="1:25" ht="12.75">
      <c r="A30" s="84">
        <v>24</v>
      </c>
      <c r="B30" s="85" t="s">
        <v>77</v>
      </c>
      <c r="C30" s="20">
        <v>23310.880930117797</v>
      </c>
      <c r="D30" s="21">
        <v>13305.19</v>
      </c>
      <c r="E30" s="21">
        <f t="shared" si="0"/>
        <v>57.07716512253132</v>
      </c>
      <c r="F30" s="20">
        <v>18330.02553009864</v>
      </c>
      <c r="G30" s="21">
        <v>12788</v>
      </c>
      <c r="H30" s="21">
        <f t="shared" si="1"/>
        <v>69.76531472365704</v>
      </c>
      <c r="I30" s="20">
        <v>8433.64</v>
      </c>
      <c r="J30" s="21">
        <v>1901.31</v>
      </c>
      <c r="K30" s="21">
        <f t="shared" si="2"/>
        <v>22.54435807077371</v>
      </c>
      <c r="L30" s="20">
        <v>24358.04</v>
      </c>
      <c r="M30" s="21">
        <v>13600.71</v>
      </c>
      <c r="N30" s="21">
        <f t="shared" si="3"/>
        <v>55.83663545999596</v>
      </c>
      <c r="O30" s="21">
        <f t="shared" si="11"/>
        <v>56102.5609301178</v>
      </c>
      <c r="P30" s="21">
        <f t="shared" si="11"/>
        <v>28807.21</v>
      </c>
      <c r="Q30" s="21">
        <f t="shared" si="6"/>
        <v>51.34740646845462</v>
      </c>
      <c r="R30" s="20">
        <v>12528</v>
      </c>
      <c r="S30" s="21">
        <v>54600.84</v>
      </c>
      <c r="T30" s="21">
        <f t="shared" si="7"/>
        <v>435.830459770115</v>
      </c>
      <c r="U30" s="21">
        <f t="shared" si="12"/>
        <v>68630.56093011779</v>
      </c>
      <c r="V30" s="21">
        <f t="shared" si="12"/>
        <v>83408.05000000002</v>
      </c>
      <c r="W30" s="21">
        <f t="shared" si="10"/>
        <v>121.53193689459893</v>
      </c>
      <c r="X30" s="70"/>
      <c r="Y30" s="70"/>
    </row>
    <row r="31" spans="1:25" ht="12.75">
      <c r="A31" s="84">
        <v>25</v>
      </c>
      <c r="B31" s="85" t="s">
        <v>78</v>
      </c>
      <c r="C31" s="20">
        <v>131865.19343637055</v>
      </c>
      <c r="D31" s="21">
        <v>45943.25</v>
      </c>
      <c r="E31" s="21">
        <f t="shared" si="0"/>
        <v>34.84107428407117</v>
      </c>
      <c r="F31" s="20">
        <v>88864.43028845904</v>
      </c>
      <c r="G31" s="21">
        <v>12136.19</v>
      </c>
      <c r="H31" s="21">
        <f t="shared" si="1"/>
        <v>13.656971592126606</v>
      </c>
      <c r="I31" s="20">
        <v>33970.14</v>
      </c>
      <c r="J31" s="21">
        <v>36396.67</v>
      </c>
      <c r="K31" s="21">
        <f t="shared" si="2"/>
        <v>107.14312628679187</v>
      </c>
      <c r="L31" s="20">
        <v>43099.065</v>
      </c>
      <c r="M31" s="21">
        <v>28876.38</v>
      </c>
      <c r="N31" s="21">
        <f t="shared" si="3"/>
        <v>67.00001496552186</v>
      </c>
      <c r="O31" s="21">
        <f t="shared" si="11"/>
        <v>208934.39843637054</v>
      </c>
      <c r="P31" s="21">
        <f t="shared" si="11"/>
        <v>111216.29999999999</v>
      </c>
      <c r="Q31" s="21">
        <f t="shared" si="6"/>
        <v>53.230248744258404</v>
      </c>
      <c r="R31" s="20">
        <v>79687.94264626113</v>
      </c>
      <c r="S31" s="21">
        <v>149729.73</v>
      </c>
      <c r="T31" s="21">
        <f t="shared" si="7"/>
        <v>187.89508804946558</v>
      </c>
      <c r="U31" s="21">
        <f t="shared" si="12"/>
        <v>288622.34108263167</v>
      </c>
      <c r="V31" s="21">
        <f t="shared" si="12"/>
        <v>260946.02999999997</v>
      </c>
      <c r="W31" s="21">
        <f t="shared" si="10"/>
        <v>90.41089093144454</v>
      </c>
      <c r="X31" s="70"/>
      <c r="Y31" s="70"/>
    </row>
    <row r="32" spans="1:25" ht="12.75">
      <c r="A32" s="84">
        <v>26</v>
      </c>
      <c r="B32" s="85" t="s">
        <v>79</v>
      </c>
      <c r="C32" s="20">
        <v>219289.59838990148</v>
      </c>
      <c r="D32" s="21">
        <v>35753.48</v>
      </c>
      <c r="E32" s="21">
        <f t="shared" si="0"/>
        <v>16.30422977766121</v>
      </c>
      <c r="F32" s="20">
        <v>137080.14338416737</v>
      </c>
      <c r="G32" s="21">
        <v>33799.38</v>
      </c>
      <c r="H32" s="21">
        <f t="shared" si="1"/>
        <v>24.65665643876456</v>
      </c>
      <c r="I32" s="20">
        <v>61556.44</v>
      </c>
      <c r="J32" s="21">
        <v>18800.26</v>
      </c>
      <c r="K32" s="21">
        <f t="shared" si="2"/>
        <v>30.54149980083318</v>
      </c>
      <c r="L32" s="20">
        <v>129884.91</v>
      </c>
      <c r="M32" s="21">
        <v>29299.49</v>
      </c>
      <c r="N32" s="21">
        <f t="shared" si="3"/>
        <v>22.55804003713749</v>
      </c>
      <c r="O32" s="21">
        <f t="shared" si="11"/>
        <v>410730.94838990155</v>
      </c>
      <c r="P32" s="21">
        <f t="shared" si="11"/>
        <v>83853.22999999998</v>
      </c>
      <c r="Q32" s="21">
        <f t="shared" si="6"/>
        <v>20.415610347530762</v>
      </c>
      <c r="R32" s="20">
        <v>49881.14264626114</v>
      </c>
      <c r="S32" s="21">
        <v>150056.85</v>
      </c>
      <c r="T32" s="21">
        <f t="shared" si="7"/>
        <v>300.8288143360075</v>
      </c>
      <c r="U32" s="21">
        <f t="shared" si="12"/>
        <v>460612.0910361627</v>
      </c>
      <c r="V32" s="21">
        <f t="shared" si="12"/>
        <v>233910.07999999996</v>
      </c>
      <c r="W32" s="21">
        <f t="shared" si="10"/>
        <v>50.782444610564006</v>
      </c>
      <c r="X32" s="70"/>
      <c r="Y32" s="70"/>
    </row>
    <row r="33" spans="1:25" ht="12.75">
      <c r="A33" s="84">
        <v>27</v>
      </c>
      <c r="B33" s="85" t="s">
        <v>80</v>
      </c>
      <c r="C33" s="20">
        <v>2908.9521051824445</v>
      </c>
      <c r="D33" s="21">
        <v>201.86</v>
      </c>
      <c r="E33" s="21">
        <f t="shared" si="0"/>
        <v>6.939268599176186</v>
      </c>
      <c r="F33" s="20">
        <v>1456.28865073315</v>
      </c>
      <c r="G33" s="21">
        <v>96.96</v>
      </c>
      <c r="H33" s="21">
        <f t="shared" si="1"/>
        <v>6.658020712527473</v>
      </c>
      <c r="I33" s="20">
        <v>1186.89</v>
      </c>
      <c r="J33" s="21">
        <v>2380</v>
      </c>
      <c r="K33" s="21">
        <f t="shared" si="2"/>
        <v>200.52405867435058</v>
      </c>
      <c r="L33" s="20">
        <v>2821.56</v>
      </c>
      <c r="M33" s="21">
        <v>294.51</v>
      </c>
      <c r="N33" s="21">
        <f t="shared" si="3"/>
        <v>10.437842895419555</v>
      </c>
      <c r="O33" s="21">
        <f t="shared" si="11"/>
        <v>6917.402105182444</v>
      </c>
      <c r="P33" s="21">
        <f t="shared" si="11"/>
        <v>2876.37</v>
      </c>
      <c r="Q33" s="21">
        <f t="shared" si="6"/>
        <v>41.581650976239395</v>
      </c>
      <c r="R33" s="20">
        <v>796.09</v>
      </c>
      <c r="S33" s="21">
        <v>473.86</v>
      </c>
      <c r="T33" s="21">
        <f t="shared" si="7"/>
        <v>59.52342071876295</v>
      </c>
      <c r="U33" s="21">
        <f t="shared" si="12"/>
        <v>7713.492105182444</v>
      </c>
      <c r="V33" s="21">
        <f t="shared" si="12"/>
        <v>3350.23</v>
      </c>
      <c r="W33" s="21">
        <f t="shared" si="10"/>
        <v>43.43337562696265</v>
      </c>
      <c r="X33" s="70"/>
      <c r="Y33" s="70"/>
    </row>
    <row r="34" spans="1:25" ht="12.75">
      <c r="A34" s="84">
        <v>28</v>
      </c>
      <c r="B34" s="85" t="s">
        <v>81</v>
      </c>
      <c r="C34" s="20">
        <v>5301.884514203837</v>
      </c>
      <c r="D34" s="21">
        <v>447.53</v>
      </c>
      <c r="E34" s="21">
        <f t="shared" si="0"/>
        <v>8.440960922499531</v>
      </c>
      <c r="F34" s="20">
        <v>2183.36318853102</v>
      </c>
      <c r="G34" s="21">
        <v>419.13</v>
      </c>
      <c r="H34" s="21">
        <f t="shared" si="1"/>
        <v>19.196531397142092</v>
      </c>
      <c r="I34" s="20">
        <v>1008</v>
      </c>
      <c r="J34" s="21">
        <v>253</v>
      </c>
      <c r="K34" s="21">
        <f t="shared" si="2"/>
        <v>25.099206349206348</v>
      </c>
      <c r="L34" s="20">
        <v>3334</v>
      </c>
      <c r="M34" s="21">
        <v>3319.73</v>
      </c>
      <c r="N34" s="21">
        <f t="shared" si="3"/>
        <v>99.57198560287941</v>
      </c>
      <c r="O34" s="21">
        <f t="shared" si="11"/>
        <v>9643.884514203837</v>
      </c>
      <c r="P34" s="21">
        <f t="shared" si="11"/>
        <v>4020.2599999999993</v>
      </c>
      <c r="Q34" s="21">
        <f t="shared" si="6"/>
        <v>41.687143744606495</v>
      </c>
      <c r="R34" s="20">
        <v>1683</v>
      </c>
      <c r="S34" s="21">
        <v>383.21</v>
      </c>
      <c r="T34" s="21">
        <f t="shared" si="7"/>
        <v>22.769459298871062</v>
      </c>
      <c r="U34" s="21">
        <f t="shared" si="12"/>
        <v>11326.884514203837</v>
      </c>
      <c r="V34" s="21">
        <f t="shared" si="12"/>
        <v>4403.469999999999</v>
      </c>
      <c r="W34" s="21">
        <f t="shared" si="10"/>
        <v>38.876268178404025</v>
      </c>
      <c r="X34" s="70"/>
      <c r="Y34" s="70"/>
    </row>
    <row r="35" spans="1:25" ht="12.75">
      <c r="A35" s="84">
        <v>29</v>
      </c>
      <c r="B35" s="85" t="s">
        <v>82</v>
      </c>
      <c r="C35" s="20">
        <v>39394.4149656328</v>
      </c>
      <c r="D35" s="21">
        <v>2326.04</v>
      </c>
      <c r="E35" s="21">
        <f t="shared" si="0"/>
        <v>5.9044917966904915</v>
      </c>
      <c r="F35" s="20">
        <v>24003.434389024405</v>
      </c>
      <c r="G35" s="21">
        <v>1141.27</v>
      </c>
      <c r="H35" s="21">
        <f t="shared" si="1"/>
        <v>4.754611283966293</v>
      </c>
      <c r="I35" s="20">
        <v>4005.73</v>
      </c>
      <c r="J35" s="21">
        <v>1202.2</v>
      </c>
      <c r="K35" s="21">
        <f t="shared" si="2"/>
        <v>30.01200779882818</v>
      </c>
      <c r="L35" s="20">
        <v>6659.56</v>
      </c>
      <c r="M35" s="21">
        <v>1124.57</v>
      </c>
      <c r="N35" s="21">
        <f t="shared" si="3"/>
        <v>16.886551063433622</v>
      </c>
      <c r="O35" s="21">
        <f t="shared" si="11"/>
        <v>50059.7049656328</v>
      </c>
      <c r="P35" s="21">
        <f t="shared" si="11"/>
        <v>4652.8099999999995</v>
      </c>
      <c r="Q35" s="21">
        <f t="shared" si="6"/>
        <v>9.294521418362866</v>
      </c>
      <c r="R35" s="20">
        <v>3585.09</v>
      </c>
      <c r="S35" s="21">
        <v>1057.51</v>
      </c>
      <c r="T35" s="21">
        <f t="shared" si="7"/>
        <v>29.49744636815254</v>
      </c>
      <c r="U35" s="21">
        <f t="shared" si="12"/>
        <v>53644.7949656328</v>
      </c>
      <c r="V35" s="21">
        <f t="shared" si="12"/>
        <v>5710.32</v>
      </c>
      <c r="W35" s="21">
        <f t="shared" si="10"/>
        <v>10.644686038334717</v>
      </c>
      <c r="X35" s="70"/>
      <c r="Y35" s="70"/>
    </row>
    <row r="36" spans="1:25" ht="12.75">
      <c r="A36" s="82"/>
      <c r="B36" s="83" t="s">
        <v>83</v>
      </c>
      <c r="C36" s="23">
        <f>SUM(C29:C35)</f>
        <v>556247.813086487</v>
      </c>
      <c r="D36" s="31">
        <f>SUM(D29:D35)</f>
        <v>101358.26999999999</v>
      </c>
      <c r="E36" s="31">
        <f t="shared" si="0"/>
        <v>18.221783100159445</v>
      </c>
      <c r="F36" s="23">
        <f>SUM(F29:F35)</f>
        <v>370158.1493040289</v>
      </c>
      <c r="G36" s="31">
        <f>SUM(G29:G35)</f>
        <v>61975.409999999996</v>
      </c>
      <c r="H36" s="31">
        <f t="shared" si="1"/>
        <v>16.742954360595903</v>
      </c>
      <c r="I36" s="23">
        <f>SUM(I29:I35)</f>
        <v>127215.23</v>
      </c>
      <c r="J36" s="31">
        <f>SUM(J29:J35)</f>
        <v>63231.87999999999</v>
      </c>
      <c r="K36" s="31">
        <f t="shared" si="2"/>
        <v>49.70464621256432</v>
      </c>
      <c r="L36" s="23">
        <f>SUM(L29:L35)</f>
        <v>247830.745</v>
      </c>
      <c r="M36" s="31">
        <f>SUM(M29:M35)</f>
        <v>88875.12</v>
      </c>
      <c r="N36" s="31">
        <f t="shared" si="3"/>
        <v>35.861216492731764</v>
      </c>
      <c r="O36" s="31">
        <f>SUM(O29:O35)</f>
        <v>931293.788086487</v>
      </c>
      <c r="P36" s="31">
        <f>SUM(P29:P35)</f>
        <v>253465.26999999996</v>
      </c>
      <c r="Q36" s="31">
        <f t="shared" si="6"/>
        <v>27.216467375004253</v>
      </c>
      <c r="R36" s="23">
        <f>SUM(R29:R35)</f>
        <v>184481.3779387834</v>
      </c>
      <c r="S36" s="31">
        <f>SUM(S29:S35)</f>
        <v>357092.04</v>
      </c>
      <c r="T36" s="31">
        <f t="shared" si="7"/>
        <v>193.56535818942882</v>
      </c>
      <c r="U36" s="31">
        <f>SUM(U29:U35)</f>
        <v>1115775.1660252702</v>
      </c>
      <c r="V36" s="31">
        <f>SUM(V29:V35)</f>
        <v>610557.3099999998</v>
      </c>
      <c r="W36" s="31">
        <f t="shared" si="10"/>
        <v>54.72046059019133</v>
      </c>
      <c r="X36" s="70"/>
      <c r="Y36" s="70"/>
    </row>
    <row r="37" spans="1:25" ht="12.75">
      <c r="A37" s="86" t="s">
        <v>84</v>
      </c>
      <c r="B37" s="87" t="s">
        <v>85</v>
      </c>
      <c r="C37" s="27">
        <f>C28+C36+C59</f>
        <v>3061556.7998200003</v>
      </c>
      <c r="D37" s="88">
        <f>D28+D36+D59</f>
        <v>1130745.3500000003</v>
      </c>
      <c r="E37" s="88">
        <f t="shared" si="0"/>
        <v>36.93367211304003</v>
      </c>
      <c r="F37" s="27">
        <f>F28+F36+F59</f>
        <v>1964201.0806</v>
      </c>
      <c r="G37" s="88">
        <f>G28+G36+G59</f>
        <v>891790.1099999999</v>
      </c>
      <c r="H37" s="88">
        <f t="shared" si="1"/>
        <v>45.40217999104179</v>
      </c>
      <c r="I37" s="27">
        <f>I28+I36+I59</f>
        <v>883517.7585999998</v>
      </c>
      <c r="J37" s="88">
        <f>J28+J36+J59</f>
        <v>382143.05</v>
      </c>
      <c r="K37" s="88">
        <f t="shared" si="2"/>
        <v>43.25244696898162</v>
      </c>
      <c r="L37" s="27">
        <f>L28+L36+L59</f>
        <v>1615652.2040400002</v>
      </c>
      <c r="M37" s="88">
        <f>M28+M36+M59</f>
        <v>761780.38</v>
      </c>
      <c r="N37" s="88">
        <f t="shared" si="3"/>
        <v>47.1500226407106</v>
      </c>
      <c r="O37" s="88">
        <f>O28+O36+O59</f>
        <v>5560726.762460001</v>
      </c>
      <c r="P37" s="88">
        <f>P28+P36+P59</f>
        <v>2274668.78</v>
      </c>
      <c r="Q37" s="88">
        <f t="shared" si="6"/>
        <v>40.905962065176396</v>
      </c>
      <c r="R37" s="27">
        <f>R28+R36+R59</f>
        <v>751773.1847295621</v>
      </c>
      <c r="S37" s="88">
        <f>S28+S36+S59</f>
        <v>941256.82</v>
      </c>
      <c r="T37" s="88">
        <f t="shared" si="7"/>
        <v>125.20489412489505</v>
      </c>
      <c r="U37" s="88">
        <f>U28+U36+U59</f>
        <v>6312499.947189562</v>
      </c>
      <c r="V37" s="88">
        <f>V28+V36+V59</f>
        <v>3215925.6</v>
      </c>
      <c r="W37" s="88">
        <f t="shared" si="10"/>
        <v>50.94535646581332</v>
      </c>
      <c r="X37" s="70"/>
      <c r="Y37" s="70"/>
    </row>
    <row r="38" spans="1:25" ht="12.75">
      <c r="A38" s="84">
        <v>30</v>
      </c>
      <c r="B38" s="85" t="s">
        <v>86</v>
      </c>
      <c r="C38" s="20">
        <v>131128.87</v>
      </c>
      <c r="D38" s="21"/>
      <c r="E38" s="89"/>
      <c r="F38" s="20">
        <v>97975.45</v>
      </c>
      <c r="G38" s="21"/>
      <c r="H38" s="89"/>
      <c r="I38" s="20">
        <v>13058.96</v>
      </c>
      <c r="J38" s="21"/>
      <c r="K38" s="89"/>
      <c r="L38" s="20">
        <v>30483.63</v>
      </c>
      <c r="M38" s="21"/>
      <c r="N38" s="89"/>
      <c r="O38" s="89">
        <f>C38+I38+L38</f>
        <v>174671.46</v>
      </c>
      <c r="P38" s="89"/>
      <c r="Q38" s="89">
        <f t="shared" si="6"/>
        <v>0</v>
      </c>
      <c r="R38" s="20">
        <v>7384.78</v>
      </c>
      <c r="S38" s="21"/>
      <c r="T38" s="89"/>
      <c r="U38" s="89">
        <f>O38+R38</f>
        <v>182056.24</v>
      </c>
      <c r="V38" s="89">
        <f>P38+S38</f>
        <v>0</v>
      </c>
      <c r="W38" s="89">
        <f t="shared" si="10"/>
        <v>0</v>
      </c>
      <c r="X38" s="70"/>
      <c r="Y38" s="70"/>
    </row>
    <row r="39" spans="1:25" ht="12.75">
      <c r="A39" s="84">
        <v>31</v>
      </c>
      <c r="B39" s="85" t="s">
        <v>87</v>
      </c>
      <c r="C39" s="20">
        <v>94338.35527500001</v>
      </c>
      <c r="D39" s="89"/>
      <c r="E39" s="89"/>
      <c r="F39" s="20">
        <v>71043.83527499999</v>
      </c>
      <c r="G39" s="89"/>
      <c r="H39" s="89"/>
      <c r="I39" s="20">
        <v>11718.33</v>
      </c>
      <c r="J39" s="89"/>
      <c r="K39" s="89"/>
      <c r="L39" s="20">
        <v>26234.81027</v>
      </c>
      <c r="M39" s="89"/>
      <c r="N39" s="89"/>
      <c r="O39" s="89">
        <f>C39+I39+L39</f>
        <v>132291.495545</v>
      </c>
      <c r="P39" s="89"/>
      <c r="Q39" s="89">
        <f t="shared" si="6"/>
        <v>0</v>
      </c>
      <c r="R39" s="20">
        <v>11257.938</v>
      </c>
      <c r="S39" s="89"/>
      <c r="T39" s="89"/>
      <c r="U39" s="89">
        <f>O39+R39</f>
        <v>143549.433545</v>
      </c>
      <c r="V39" s="89">
        <f>P39+S39</f>
        <v>0</v>
      </c>
      <c r="W39" s="89">
        <f t="shared" si="10"/>
        <v>0</v>
      </c>
      <c r="X39" s="70"/>
      <c r="Y39" s="70"/>
    </row>
    <row r="40" spans="1:25" ht="12.75">
      <c r="A40" s="84">
        <v>32</v>
      </c>
      <c r="B40" s="85" t="s">
        <v>88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70"/>
      <c r="Y40" s="70"/>
    </row>
    <row r="41" spans="1:23" ht="12.75">
      <c r="A41" s="30" t="s">
        <v>89</v>
      </c>
      <c r="B41" s="22" t="s">
        <v>90</v>
      </c>
      <c r="C41" s="31">
        <f>SUM(C38:C40)</f>
        <v>225467.225275</v>
      </c>
      <c r="D41" s="31">
        <v>106927.3</v>
      </c>
      <c r="E41" s="31">
        <f>D41*100/C41</f>
        <v>47.4247642288505</v>
      </c>
      <c r="F41" s="31">
        <f>SUM(F38:F40)</f>
        <v>169019.28527499997</v>
      </c>
      <c r="G41" s="31">
        <v>103651.51</v>
      </c>
      <c r="H41" s="31">
        <f>G41*100/F41</f>
        <v>61.325256364299236</v>
      </c>
      <c r="I41" s="31">
        <f>SUM(I38:I40)</f>
        <v>24777.29</v>
      </c>
      <c r="J41" s="31">
        <v>949.2</v>
      </c>
      <c r="K41" s="31">
        <f>J41*100/I41</f>
        <v>3.8309274339526227</v>
      </c>
      <c r="L41" s="31">
        <f>SUM(L38:L40)</f>
        <v>56718.44027000001</v>
      </c>
      <c r="M41" s="31">
        <v>11273.29</v>
      </c>
      <c r="N41" s="31">
        <f>M41*100/L41</f>
        <v>19.875881541056344</v>
      </c>
      <c r="O41" s="31">
        <f>SUM(O38:O40)</f>
        <v>306962.95554500003</v>
      </c>
      <c r="P41" s="31">
        <f>D41+J41+M41</f>
        <v>119149.78999999998</v>
      </c>
      <c r="Q41" s="31">
        <f>P41*100/O41</f>
        <v>38.815690247852366</v>
      </c>
      <c r="R41" s="31">
        <f>SUM(R38:R40)</f>
        <v>18642.718</v>
      </c>
      <c r="S41" s="31">
        <v>7183.98</v>
      </c>
      <c r="T41" s="31">
        <f>S41*100/R41</f>
        <v>38.53504623091976</v>
      </c>
      <c r="U41" s="31">
        <f>SUM(U38:U40)</f>
        <v>325605.673545</v>
      </c>
      <c r="V41" s="31">
        <f>P41+S41</f>
        <v>126333.76999999997</v>
      </c>
      <c r="W41" s="31">
        <f>V41*100/U41</f>
        <v>38.7996218323082</v>
      </c>
    </row>
    <row r="42" spans="1:23" ht="12.75">
      <c r="A42" s="25">
        <v>33</v>
      </c>
      <c r="B42" s="26" t="s">
        <v>91</v>
      </c>
      <c r="C42" s="20">
        <v>1719472.2517549999</v>
      </c>
      <c r="D42" s="21">
        <v>847721.15</v>
      </c>
      <c r="E42" s="21">
        <f>D42*100/C42</f>
        <v>49.3012404902006</v>
      </c>
      <c r="F42" s="20">
        <v>1355588.648875</v>
      </c>
      <c r="G42" s="21">
        <v>807015.06</v>
      </c>
      <c r="H42" s="21">
        <f>G42*100/F42</f>
        <v>59.532444497063345</v>
      </c>
      <c r="I42" s="21">
        <v>126001.38</v>
      </c>
      <c r="J42" s="21">
        <v>19567.31</v>
      </c>
      <c r="K42" s="21">
        <f>J42*100/I42</f>
        <v>15.529441026757006</v>
      </c>
      <c r="L42" s="21">
        <v>236836.55132</v>
      </c>
      <c r="M42" s="21">
        <v>48157.97</v>
      </c>
      <c r="N42" s="21">
        <f>M42*100/L42</f>
        <v>20.333841939343095</v>
      </c>
      <c r="O42" s="21">
        <f>C42+I42+L42</f>
        <v>2082310.183075</v>
      </c>
      <c r="P42" s="21">
        <f>D42+J42+M42</f>
        <v>915446.4299999999</v>
      </c>
      <c r="Q42" s="21">
        <f>P42*100/O42</f>
        <v>43.963019411840804</v>
      </c>
      <c r="R42" s="21">
        <v>329498.36</v>
      </c>
      <c r="S42" s="21">
        <v>171950.84</v>
      </c>
      <c r="T42" s="21">
        <f>S42*100/R42</f>
        <v>52.18564365540394</v>
      </c>
      <c r="U42" s="21">
        <f>O42+R42</f>
        <v>2411808.543075</v>
      </c>
      <c r="V42" s="21">
        <f>P42+S42</f>
        <v>1087397.27</v>
      </c>
      <c r="W42" s="21">
        <f>V42*100/U42</f>
        <v>45.08638437002938</v>
      </c>
    </row>
    <row r="43" spans="1:23" ht="12.75">
      <c r="A43" s="25">
        <v>34</v>
      </c>
      <c r="B43" s="26" t="s">
        <v>92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>
      <c r="A44" s="30" t="s">
        <v>93</v>
      </c>
      <c r="B44" s="22" t="s">
        <v>94</v>
      </c>
      <c r="C44" s="24">
        <f>SUM(C42:C43)</f>
        <v>1719472.2517549999</v>
      </c>
      <c r="D44" s="24">
        <f>SUM(D42:D43)</f>
        <v>847721.15</v>
      </c>
      <c r="E44" s="24">
        <f>D44*100/C44</f>
        <v>49.3012404902006</v>
      </c>
      <c r="F44" s="24">
        <f>SUM(F42:F43)</f>
        <v>1355588.648875</v>
      </c>
      <c r="G44" s="24">
        <f>SUM(G42:G43)</f>
        <v>807015.0600000003</v>
      </c>
      <c r="H44" s="24">
        <f>G44*100/F44</f>
        <v>59.532444497063345</v>
      </c>
      <c r="I44" s="24">
        <f>SUM(I42:I43)</f>
        <v>126001.38</v>
      </c>
      <c r="J44" s="24">
        <f>SUM(J42:J43)</f>
        <v>19567.309999999998</v>
      </c>
      <c r="K44" s="24">
        <f>J44*100/I44</f>
        <v>15.529441026757006</v>
      </c>
      <c r="L44" s="24">
        <f>SUM(L42:L43)</f>
        <v>236836.55132</v>
      </c>
      <c r="M44" s="24">
        <f>SUM(M42:M43)</f>
        <v>48157.969999999994</v>
      </c>
      <c r="N44" s="24">
        <f>M44*100/L44</f>
        <v>20.333841939343095</v>
      </c>
      <c r="O44" s="24">
        <f>SUM(O42:O43)</f>
        <v>2082310.183075</v>
      </c>
      <c r="P44" s="24">
        <f>SUM(P42:P43)</f>
        <v>915446.4299999999</v>
      </c>
      <c r="Q44" s="24">
        <f>P44*100/O44</f>
        <v>43.963019411840804</v>
      </c>
      <c r="R44" s="24">
        <f>SUM(R42:R43)</f>
        <v>329498.36</v>
      </c>
      <c r="S44" s="24">
        <f>SUM(S42:S43)</f>
        <v>171950.84000000003</v>
      </c>
      <c r="T44" s="24">
        <f>S44*100/R44</f>
        <v>52.18564365540394</v>
      </c>
      <c r="U44" s="24">
        <f>SUM(U42:U43)</f>
        <v>2411808.543075</v>
      </c>
      <c r="V44" s="24">
        <f>SUM(V42:V43)</f>
        <v>1087397.27</v>
      </c>
      <c r="W44" s="24">
        <f>V44*100/U44</f>
        <v>45.08638437002938</v>
      </c>
    </row>
    <row r="45" spans="1:23" ht="12.75" customHeight="1">
      <c r="A45" s="25">
        <v>35</v>
      </c>
      <c r="B45" s="32" t="s">
        <v>95</v>
      </c>
      <c r="C45" s="29">
        <v>0</v>
      </c>
      <c r="D45" s="29"/>
      <c r="E45" s="29"/>
      <c r="F45" s="29">
        <v>0</v>
      </c>
      <c r="G45" s="29"/>
      <c r="H45" s="29"/>
      <c r="I45" s="29">
        <v>0</v>
      </c>
      <c r="J45" s="29"/>
      <c r="K45" s="29"/>
      <c r="L45" s="29">
        <v>0</v>
      </c>
      <c r="M45" s="29"/>
      <c r="N45" s="29"/>
      <c r="O45" s="29">
        <f>C45+I45+L45</f>
        <v>0</v>
      </c>
      <c r="P45" s="29">
        <f>D45+J45+M45</f>
        <v>0</v>
      </c>
      <c r="Q45" s="29" t="e">
        <f>P45*100/O45</f>
        <v>#DIV/0!</v>
      </c>
      <c r="R45" s="29">
        <v>0</v>
      </c>
      <c r="S45" s="29"/>
      <c r="T45" s="29"/>
      <c r="U45" s="29">
        <f>O45+R45</f>
        <v>0</v>
      </c>
      <c r="V45" s="29">
        <f>P45+S45</f>
        <v>0</v>
      </c>
      <c r="W45" s="29" t="e">
        <f>V45*100/U45</f>
        <v>#DIV/0!</v>
      </c>
    </row>
    <row r="46" spans="1:23" ht="12.75">
      <c r="A46" s="30" t="s">
        <v>96</v>
      </c>
      <c r="B46" s="22" t="s">
        <v>97</v>
      </c>
      <c r="C46" s="24">
        <f>C45</f>
        <v>0</v>
      </c>
      <c r="D46" s="24">
        <f>D45</f>
        <v>0</v>
      </c>
      <c r="E46" s="24" t="e">
        <f>D46*100/C46</f>
        <v>#DIV/0!</v>
      </c>
      <c r="F46" s="24">
        <f>F45</f>
        <v>0</v>
      </c>
      <c r="G46" s="24">
        <f>G45</f>
        <v>0</v>
      </c>
      <c r="H46" s="24" t="e">
        <f>G46*100/F46</f>
        <v>#DIV/0!</v>
      </c>
      <c r="I46" s="24">
        <f>I45</f>
        <v>0</v>
      </c>
      <c r="J46" s="24">
        <f>J45</f>
        <v>0</v>
      </c>
      <c r="K46" s="24" t="e">
        <f>J46*100/I46</f>
        <v>#DIV/0!</v>
      </c>
      <c r="L46" s="24">
        <f>L45</f>
        <v>0</v>
      </c>
      <c r="M46" s="24">
        <f>M45</f>
        <v>0</v>
      </c>
      <c r="N46" s="24" t="e">
        <f>M46*100/L46</f>
        <v>#DIV/0!</v>
      </c>
      <c r="O46" s="24">
        <f>O45</f>
        <v>0</v>
      </c>
      <c r="P46" s="24">
        <f>P45</f>
        <v>0</v>
      </c>
      <c r="Q46" s="24" t="e">
        <f>P46*100/O46</f>
        <v>#DIV/0!</v>
      </c>
      <c r="R46" s="24">
        <f>R45</f>
        <v>0</v>
      </c>
      <c r="S46" s="24">
        <f>S45</f>
        <v>0</v>
      </c>
      <c r="T46" s="24" t="e">
        <f>S46*100/R46</f>
        <v>#DIV/0!</v>
      </c>
      <c r="U46" s="24">
        <f>U45</f>
        <v>0</v>
      </c>
      <c r="V46" s="24">
        <f>V45</f>
        <v>0</v>
      </c>
      <c r="W46" s="24" t="e">
        <f>V46*100/U46</f>
        <v>#DIV/0!</v>
      </c>
    </row>
    <row r="47" spans="1:23" ht="12.75">
      <c r="A47" s="33"/>
      <c r="B47" s="34" t="s">
        <v>98</v>
      </c>
      <c r="C47" s="28">
        <f>C37+C41+C44+C46</f>
        <v>5006496.27685</v>
      </c>
      <c r="D47" s="28">
        <f>D37+D41+D44+D46</f>
        <v>2085393.8000000003</v>
      </c>
      <c r="E47" s="28">
        <f>D47*100/C47</f>
        <v>41.65375713236511</v>
      </c>
      <c r="F47" s="28">
        <f>F37+F41+F44+F46</f>
        <v>3488809.01475</v>
      </c>
      <c r="G47" s="28">
        <f>G37+G41+G44+G46</f>
        <v>1802456.6800000002</v>
      </c>
      <c r="H47" s="28">
        <f>G47*100/F47</f>
        <v>51.66395387020519</v>
      </c>
      <c r="I47" s="28">
        <f>I37+I41+I44+I46</f>
        <v>1034296.4285999999</v>
      </c>
      <c r="J47" s="28">
        <f>J37+J41+J44+J46</f>
        <v>402659.56</v>
      </c>
      <c r="K47" s="28">
        <f>J47*100/I47</f>
        <v>38.93076963874185</v>
      </c>
      <c r="L47" s="28">
        <f>L37+L41+L44+L46</f>
        <v>1909207.1956300002</v>
      </c>
      <c r="M47" s="28">
        <f>M37+M41+M44+M46</f>
        <v>821211.64</v>
      </c>
      <c r="N47" s="28">
        <f>M47*100/L47</f>
        <v>43.01322778793617</v>
      </c>
      <c r="O47" s="28">
        <f>O37+O41+O44+O46</f>
        <v>7949999.901080001</v>
      </c>
      <c r="P47" s="28">
        <f>P37+P41+P44+P46</f>
        <v>3309265</v>
      </c>
      <c r="Q47" s="28">
        <f>P47*100/O47</f>
        <v>41.62597536070962</v>
      </c>
      <c r="R47" s="28">
        <f>R37+R41+R44+R46</f>
        <v>1099914.2627295621</v>
      </c>
      <c r="S47" s="28">
        <f>S37+S41+S44+S46</f>
        <v>1120391.64</v>
      </c>
      <c r="T47" s="28">
        <f>S47*100/R47</f>
        <v>101.86172486022872</v>
      </c>
      <c r="U47" s="28">
        <f>U37+U41+U44+U46</f>
        <v>9049914.163809562</v>
      </c>
      <c r="V47" s="28">
        <f>V37+V41+V44+V46</f>
        <v>4429656.640000001</v>
      </c>
      <c r="W47" s="28">
        <f>V47*100/U47</f>
        <v>48.94694645518424</v>
      </c>
    </row>
    <row r="48" spans="1:26" ht="12.7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37"/>
      <c r="Z48" s="37"/>
    </row>
    <row r="49" spans="1:23" ht="12.75">
      <c r="A49" s="38">
        <v>1</v>
      </c>
      <c r="B49" s="39" t="s">
        <v>99</v>
      </c>
      <c r="C49" s="21">
        <v>0</v>
      </c>
      <c r="D49" s="21"/>
      <c r="E49" s="21" t="e">
        <f aca="true" t="shared" si="13" ref="E49:E59">D49*100/C49</f>
        <v>#DIV/0!</v>
      </c>
      <c r="F49" s="21">
        <v>0</v>
      </c>
      <c r="G49" s="21"/>
      <c r="H49" s="21" t="e">
        <f aca="true" t="shared" si="14" ref="H49:H59">G49*100/F49</f>
        <v>#DIV/0!</v>
      </c>
      <c r="I49" s="21">
        <v>8.5</v>
      </c>
      <c r="J49" s="21"/>
      <c r="K49" s="21">
        <f aca="true" t="shared" si="15" ref="K49:K59">J49*100/I49</f>
        <v>0</v>
      </c>
      <c r="L49" s="21">
        <v>520.4</v>
      </c>
      <c r="M49" s="21"/>
      <c r="N49" s="21">
        <f aca="true" t="shared" si="16" ref="N49:N59">M49*100/L49</f>
        <v>0</v>
      </c>
      <c r="O49" s="21">
        <f aca="true" t="shared" si="17" ref="O49:O58">C49+I49+L49</f>
        <v>528.9</v>
      </c>
      <c r="P49" s="21">
        <f aca="true" t="shared" si="18" ref="P49:P58">D49+J49+M49</f>
        <v>0</v>
      </c>
      <c r="Q49" s="21">
        <f aca="true" t="shared" si="19" ref="Q49:Q59">P49*100/O49</f>
        <v>0</v>
      </c>
      <c r="R49" s="21">
        <v>910</v>
      </c>
      <c r="S49" s="21"/>
      <c r="T49" s="21">
        <f aca="true" t="shared" si="20" ref="T49:T59">S49*100/R49</f>
        <v>0</v>
      </c>
      <c r="U49" s="21">
        <f aca="true" t="shared" si="21" ref="U49:U58">O49+R49</f>
        <v>1438.9</v>
      </c>
      <c r="V49" s="21">
        <f aca="true" t="shared" si="22" ref="V49:V58">P49+S49</f>
        <v>0</v>
      </c>
      <c r="W49" s="21">
        <f aca="true" t="shared" si="23" ref="W49:W59">V49*100/U49</f>
        <v>0</v>
      </c>
    </row>
    <row r="50" spans="1:23" ht="12.75">
      <c r="A50" s="38">
        <v>2</v>
      </c>
      <c r="B50" s="39" t="s">
        <v>100</v>
      </c>
      <c r="C50" s="21">
        <v>1000</v>
      </c>
      <c r="D50" s="21"/>
      <c r="E50" s="21">
        <f t="shared" si="13"/>
        <v>0</v>
      </c>
      <c r="F50" s="21">
        <v>500</v>
      </c>
      <c r="G50" s="21"/>
      <c r="H50" s="21">
        <f t="shared" si="14"/>
        <v>0</v>
      </c>
      <c r="I50" s="21">
        <v>321</v>
      </c>
      <c r="J50" s="21"/>
      <c r="K50" s="21">
        <f t="shared" si="15"/>
        <v>0</v>
      </c>
      <c r="L50" s="21">
        <v>871</v>
      </c>
      <c r="M50" s="21"/>
      <c r="N50" s="21">
        <f t="shared" si="16"/>
        <v>0</v>
      </c>
      <c r="O50" s="21">
        <f t="shared" si="17"/>
        <v>2192</v>
      </c>
      <c r="P50" s="21">
        <f t="shared" si="18"/>
        <v>0</v>
      </c>
      <c r="Q50" s="21">
        <f t="shared" si="19"/>
        <v>0</v>
      </c>
      <c r="R50" s="21">
        <v>104</v>
      </c>
      <c r="S50" s="21"/>
      <c r="T50" s="21">
        <f t="shared" si="20"/>
        <v>0</v>
      </c>
      <c r="U50" s="21">
        <f t="shared" si="21"/>
        <v>2296</v>
      </c>
      <c r="V50" s="21">
        <f t="shared" si="22"/>
        <v>0</v>
      </c>
      <c r="W50" s="21">
        <f t="shared" si="23"/>
        <v>0</v>
      </c>
    </row>
    <row r="51" spans="1:23" ht="12.75">
      <c r="A51" s="38">
        <v>3</v>
      </c>
      <c r="B51" s="40" t="s">
        <v>101</v>
      </c>
      <c r="C51" s="21">
        <v>1446.77</v>
      </c>
      <c r="D51" s="21"/>
      <c r="E51" s="21">
        <f t="shared" si="13"/>
        <v>0</v>
      </c>
      <c r="F51" s="21">
        <v>494.08</v>
      </c>
      <c r="G51" s="21"/>
      <c r="H51" s="21">
        <f t="shared" si="14"/>
        <v>0</v>
      </c>
      <c r="I51" s="21">
        <v>964.66</v>
      </c>
      <c r="J51" s="21"/>
      <c r="K51" s="21">
        <f t="shared" si="15"/>
        <v>0</v>
      </c>
      <c r="L51" s="21">
        <v>1916.99</v>
      </c>
      <c r="M51" s="21"/>
      <c r="N51" s="21">
        <f t="shared" si="16"/>
        <v>0</v>
      </c>
      <c r="O51" s="21">
        <f t="shared" si="17"/>
        <v>4328.42</v>
      </c>
      <c r="P51" s="21">
        <f t="shared" si="18"/>
        <v>0</v>
      </c>
      <c r="Q51" s="21">
        <f t="shared" si="19"/>
        <v>0</v>
      </c>
      <c r="R51" s="21">
        <v>506</v>
      </c>
      <c r="S51" s="21"/>
      <c r="T51" s="21">
        <f t="shared" si="20"/>
        <v>0</v>
      </c>
      <c r="U51" s="21">
        <f t="shared" si="21"/>
        <v>4834.42</v>
      </c>
      <c r="V51" s="21">
        <f t="shared" si="22"/>
        <v>0</v>
      </c>
      <c r="W51" s="21">
        <f t="shared" si="23"/>
        <v>0</v>
      </c>
    </row>
    <row r="52" spans="1:23" ht="12.75">
      <c r="A52" s="38">
        <v>4</v>
      </c>
      <c r="B52" s="40" t="s">
        <v>102</v>
      </c>
      <c r="C52" s="29">
        <v>4931.49</v>
      </c>
      <c r="D52" s="21"/>
      <c r="E52" s="21">
        <f t="shared" si="13"/>
        <v>0</v>
      </c>
      <c r="F52" s="29">
        <v>96.37</v>
      </c>
      <c r="G52" s="29"/>
      <c r="H52" s="21">
        <f t="shared" si="14"/>
        <v>0</v>
      </c>
      <c r="I52" s="29">
        <v>5.07</v>
      </c>
      <c r="J52" s="29"/>
      <c r="K52" s="21">
        <f t="shared" si="15"/>
        <v>0</v>
      </c>
      <c r="L52" s="29">
        <v>36.35</v>
      </c>
      <c r="M52" s="29"/>
      <c r="N52" s="21">
        <f t="shared" si="16"/>
        <v>0</v>
      </c>
      <c r="O52" s="29">
        <f t="shared" si="17"/>
        <v>4972.91</v>
      </c>
      <c r="P52" s="29">
        <f t="shared" si="18"/>
        <v>0</v>
      </c>
      <c r="Q52" s="21">
        <f t="shared" si="19"/>
        <v>0</v>
      </c>
      <c r="R52" s="29">
        <v>0</v>
      </c>
      <c r="S52" s="29"/>
      <c r="T52" s="21" t="e">
        <f t="shared" si="20"/>
        <v>#DIV/0!</v>
      </c>
      <c r="U52" s="29">
        <f t="shared" si="21"/>
        <v>4972.91</v>
      </c>
      <c r="V52" s="29">
        <f t="shared" si="22"/>
        <v>0</v>
      </c>
      <c r="W52" s="21">
        <f t="shared" si="23"/>
        <v>0</v>
      </c>
    </row>
    <row r="53" spans="1:23" ht="12.75">
      <c r="A53" s="38">
        <v>5</v>
      </c>
      <c r="B53" s="40" t="s">
        <v>103</v>
      </c>
      <c r="C53" s="29">
        <v>902</v>
      </c>
      <c r="D53" s="21"/>
      <c r="E53" s="21">
        <f t="shared" si="13"/>
        <v>0</v>
      </c>
      <c r="F53" s="29">
        <v>50</v>
      </c>
      <c r="G53" s="29"/>
      <c r="H53" s="21">
        <f t="shared" si="14"/>
        <v>0</v>
      </c>
      <c r="I53" s="29">
        <v>1011</v>
      </c>
      <c r="J53" s="29"/>
      <c r="K53" s="21">
        <f t="shared" si="15"/>
        <v>0</v>
      </c>
      <c r="L53" s="29">
        <v>2411</v>
      </c>
      <c r="M53" s="29"/>
      <c r="N53" s="21">
        <f t="shared" si="16"/>
        <v>0</v>
      </c>
      <c r="O53" s="29">
        <f t="shared" si="17"/>
        <v>4324</v>
      </c>
      <c r="P53" s="29">
        <f t="shared" si="18"/>
        <v>0</v>
      </c>
      <c r="Q53" s="21">
        <f t="shared" si="19"/>
        <v>0</v>
      </c>
      <c r="R53" s="29">
        <v>1023</v>
      </c>
      <c r="S53" s="29"/>
      <c r="T53" s="21">
        <f t="shared" si="20"/>
        <v>0</v>
      </c>
      <c r="U53" s="29">
        <f t="shared" si="21"/>
        <v>5347</v>
      </c>
      <c r="V53" s="29">
        <f t="shared" si="22"/>
        <v>0</v>
      </c>
      <c r="W53" s="21">
        <f t="shared" si="23"/>
        <v>0</v>
      </c>
    </row>
    <row r="54" spans="1:23" ht="12.75">
      <c r="A54" s="38">
        <v>6</v>
      </c>
      <c r="B54" s="40" t="s">
        <v>104</v>
      </c>
      <c r="C54" s="29">
        <v>1737</v>
      </c>
      <c r="D54" s="29"/>
      <c r="E54" s="21">
        <f t="shared" si="13"/>
        <v>0</v>
      </c>
      <c r="F54" s="29">
        <v>50</v>
      </c>
      <c r="G54" s="29"/>
      <c r="H54" s="21">
        <f t="shared" si="14"/>
        <v>0</v>
      </c>
      <c r="I54" s="29">
        <v>1060</v>
      </c>
      <c r="J54" s="29"/>
      <c r="K54" s="21">
        <f t="shared" si="15"/>
        <v>0</v>
      </c>
      <c r="L54" s="29">
        <v>688</v>
      </c>
      <c r="M54" s="29"/>
      <c r="N54" s="21">
        <f t="shared" si="16"/>
        <v>0</v>
      </c>
      <c r="O54" s="29">
        <f t="shared" si="17"/>
        <v>3485</v>
      </c>
      <c r="P54" s="29">
        <f t="shared" si="18"/>
        <v>0</v>
      </c>
      <c r="Q54" s="21">
        <f t="shared" si="19"/>
        <v>0</v>
      </c>
      <c r="R54" s="29">
        <v>288</v>
      </c>
      <c r="S54" s="29"/>
      <c r="T54" s="21">
        <f t="shared" si="20"/>
        <v>0</v>
      </c>
      <c r="U54" s="29">
        <f t="shared" si="21"/>
        <v>3773</v>
      </c>
      <c r="V54" s="29">
        <f t="shared" si="22"/>
        <v>0</v>
      </c>
      <c r="W54" s="21">
        <f t="shared" si="23"/>
        <v>0</v>
      </c>
    </row>
    <row r="55" spans="1:23" ht="12.75">
      <c r="A55" s="38">
        <v>7</v>
      </c>
      <c r="B55" s="40" t="s">
        <v>105</v>
      </c>
      <c r="C55" s="29">
        <v>2433.89</v>
      </c>
      <c r="D55" s="29"/>
      <c r="E55" s="21">
        <f t="shared" si="13"/>
        <v>0</v>
      </c>
      <c r="F55" s="29">
        <v>370.32</v>
      </c>
      <c r="G55" s="29"/>
      <c r="H55" s="21">
        <f t="shared" si="14"/>
        <v>0</v>
      </c>
      <c r="I55" s="29">
        <v>433.8</v>
      </c>
      <c r="J55" s="29"/>
      <c r="K55" s="21">
        <f t="shared" si="15"/>
        <v>0</v>
      </c>
      <c r="L55" s="29">
        <v>699.88</v>
      </c>
      <c r="M55" s="29"/>
      <c r="N55" s="21">
        <f t="shared" si="16"/>
        <v>0</v>
      </c>
      <c r="O55" s="29">
        <f t="shared" si="17"/>
        <v>3567.57</v>
      </c>
      <c r="P55" s="29">
        <f t="shared" si="18"/>
        <v>0</v>
      </c>
      <c r="Q55" s="21">
        <f t="shared" si="19"/>
        <v>0</v>
      </c>
      <c r="R55" s="29">
        <v>668.09</v>
      </c>
      <c r="S55" s="29"/>
      <c r="T55" s="21">
        <f t="shared" si="20"/>
        <v>0</v>
      </c>
      <c r="U55" s="29">
        <f t="shared" si="21"/>
        <v>4235.66</v>
      </c>
      <c r="V55" s="29">
        <f t="shared" si="22"/>
        <v>0</v>
      </c>
      <c r="W55" s="21">
        <f t="shared" si="23"/>
        <v>0</v>
      </c>
    </row>
    <row r="56" spans="1:23" ht="12.75">
      <c r="A56" s="38">
        <v>8</v>
      </c>
      <c r="B56" s="40" t="s">
        <v>106</v>
      </c>
      <c r="C56" s="29">
        <v>1596.39</v>
      </c>
      <c r="D56" s="29"/>
      <c r="E56" s="21">
        <f t="shared" si="13"/>
        <v>0</v>
      </c>
      <c r="F56" s="29">
        <v>75.83</v>
      </c>
      <c r="G56" s="29"/>
      <c r="H56" s="21">
        <f t="shared" si="14"/>
        <v>0</v>
      </c>
      <c r="I56" s="29">
        <v>22862.47</v>
      </c>
      <c r="J56" s="29"/>
      <c r="K56" s="21">
        <f t="shared" si="15"/>
        <v>0</v>
      </c>
      <c r="L56" s="29">
        <v>654.26</v>
      </c>
      <c r="M56" s="29"/>
      <c r="N56" s="21">
        <f t="shared" si="16"/>
        <v>0</v>
      </c>
      <c r="O56" s="29">
        <f t="shared" si="17"/>
        <v>25113.12</v>
      </c>
      <c r="P56" s="29">
        <f t="shared" si="18"/>
        <v>0</v>
      </c>
      <c r="Q56" s="21">
        <f t="shared" si="19"/>
        <v>0</v>
      </c>
      <c r="R56" s="29">
        <v>213.01</v>
      </c>
      <c r="S56" s="29"/>
      <c r="T56" s="21">
        <f t="shared" si="20"/>
        <v>0</v>
      </c>
      <c r="U56" s="29">
        <f t="shared" si="21"/>
        <v>25326.129999999997</v>
      </c>
      <c r="V56" s="29">
        <f t="shared" si="22"/>
        <v>0</v>
      </c>
      <c r="W56" s="21">
        <f t="shared" si="23"/>
        <v>0</v>
      </c>
    </row>
    <row r="57" spans="1:23" ht="12.75">
      <c r="A57" s="38">
        <v>9</v>
      </c>
      <c r="B57" s="40" t="s">
        <v>107</v>
      </c>
      <c r="C57" s="29">
        <v>597.15</v>
      </c>
      <c r="D57" s="29"/>
      <c r="E57" s="21">
        <f t="shared" si="13"/>
        <v>0</v>
      </c>
      <c r="F57" s="29">
        <v>73.95</v>
      </c>
      <c r="G57" s="29"/>
      <c r="H57" s="21">
        <f t="shared" si="14"/>
        <v>0</v>
      </c>
      <c r="I57" s="29">
        <v>1356.73</v>
      </c>
      <c r="J57" s="29"/>
      <c r="K57" s="21">
        <f t="shared" si="15"/>
        <v>0</v>
      </c>
      <c r="L57" s="29">
        <v>560.56</v>
      </c>
      <c r="M57" s="29"/>
      <c r="N57" s="21">
        <f t="shared" si="16"/>
        <v>0</v>
      </c>
      <c r="O57" s="29">
        <f t="shared" si="17"/>
        <v>2514.44</v>
      </c>
      <c r="P57" s="29">
        <f t="shared" si="18"/>
        <v>0</v>
      </c>
      <c r="Q57" s="21">
        <f t="shared" si="19"/>
        <v>0</v>
      </c>
      <c r="R57" s="29">
        <v>136.09</v>
      </c>
      <c r="S57" s="29"/>
      <c r="T57" s="21">
        <f t="shared" si="20"/>
        <v>0</v>
      </c>
      <c r="U57" s="29">
        <f t="shared" si="21"/>
        <v>2650.53</v>
      </c>
      <c r="V57" s="29">
        <f t="shared" si="22"/>
        <v>0</v>
      </c>
      <c r="W57" s="21">
        <f t="shared" si="23"/>
        <v>0</v>
      </c>
    </row>
    <row r="58" spans="1:23" ht="12.75">
      <c r="A58" s="38">
        <v>10</v>
      </c>
      <c r="B58" s="40"/>
      <c r="C58" s="29">
        <v>597.15</v>
      </c>
      <c r="D58" s="21">
        <v>31869.57</v>
      </c>
      <c r="E58" s="21">
        <f t="shared" si="13"/>
        <v>5336.945491082643</v>
      </c>
      <c r="F58" s="29">
        <v>73.95</v>
      </c>
      <c r="G58" s="21">
        <v>20763.26</v>
      </c>
      <c r="H58" s="21">
        <f t="shared" si="14"/>
        <v>28077.4306964165</v>
      </c>
      <c r="I58" s="29">
        <v>2649.73</v>
      </c>
      <c r="J58" s="21">
        <v>16080.11</v>
      </c>
      <c r="K58" s="21">
        <f t="shared" si="15"/>
        <v>606.8584346329625</v>
      </c>
      <c r="L58" s="29">
        <v>855.56</v>
      </c>
      <c r="M58" s="21">
        <v>22592.84</v>
      </c>
      <c r="N58" s="21">
        <f t="shared" si="16"/>
        <v>2640.7078404787508</v>
      </c>
      <c r="O58" s="29">
        <f t="shared" si="17"/>
        <v>4102.4400000000005</v>
      </c>
      <c r="P58" s="29">
        <f t="shared" si="18"/>
        <v>70542.52</v>
      </c>
      <c r="Q58" s="21">
        <f t="shared" si="19"/>
        <v>1719.5259406597047</v>
      </c>
      <c r="R58" s="29">
        <f>306.09+627</f>
        <v>933.0899999999999</v>
      </c>
      <c r="S58" s="21">
        <v>115097.41</v>
      </c>
      <c r="T58" s="21">
        <f t="shared" si="20"/>
        <v>12335.08128905036</v>
      </c>
      <c r="U58" s="29">
        <f t="shared" si="21"/>
        <v>5035.530000000001</v>
      </c>
      <c r="V58" s="29">
        <f t="shared" si="22"/>
        <v>185639.93</v>
      </c>
      <c r="W58" s="21">
        <f t="shared" si="23"/>
        <v>3686.6016089666823</v>
      </c>
    </row>
    <row r="59" spans="1:23" ht="12.75">
      <c r="A59" s="41"/>
      <c r="B59" s="42" t="s">
        <v>50</v>
      </c>
      <c r="C59" s="24">
        <f>SUM(C49:C58)</f>
        <v>15241.839999999998</v>
      </c>
      <c r="D59" s="24">
        <f>SUM(D49:D58)</f>
        <v>31869.57</v>
      </c>
      <c r="E59" s="24">
        <f t="shared" si="13"/>
        <v>209.09266860169114</v>
      </c>
      <c r="F59" s="24">
        <f>SUM(F49:F58)</f>
        <v>1784.4999999999998</v>
      </c>
      <c r="G59" s="24">
        <f>SUM(G49:G58)</f>
        <v>20763.260000000002</v>
      </c>
      <c r="H59" s="24">
        <f t="shared" si="14"/>
        <v>1163.5337629588123</v>
      </c>
      <c r="I59" s="24">
        <f>SUM(I49:I58)</f>
        <v>30672.96</v>
      </c>
      <c r="J59" s="24">
        <f>SUM(J49:J58)</f>
        <v>16080.109999999999</v>
      </c>
      <c r="K59" s="24">
        <f t="shared" si="15"/>
        <v>52.42438290924645</v>
      </c>
      <c r="L59" s="24">
        <f>SUM(L49:L58)</f>
        <v>9214</v>
      </c>
      <c r="M59" s="24">
        <f>SUM(M49:M58)</f>
        <v>22592.84</v>
      </c>
      <c r="N59" s="24">
        <f t="shared" si="16"/>
        <v>245.2012155415672</v>
      </c>
      <c r="O59" s="24">
        <f>SUM(O49:O58)</f>
        <v>55128.8</v>
      </c>
      <c r="P59" s="24">
        <f>SUM(P49:P58)</f>
        <v>70542.52</v>
      </c>
      <c r="Q59" s="24">
        <f t="shared" si="19"/>
        <v>127.9594694606086</v>
      </c>
      <c r="R59" s="24">
        <f>SUM(R49:R58)</f>
        <v>4781.280000000001</v>
      </c>
      <c r="S59" s="24">
        <f>SUM(S49:S58)</f>
        <v>115097.41</v>
      </c>
      <c r="T59" s="24">
        <f t="shared" si="20"/>
        <v>2407.250987183348</v>
      </c>
      <c r="U59" s="24">
        <f>SUM(U49:U58)</f>
        <v>59910.079999999994</v>
      </c>
      <c r="V59" s="24">
        <f>SUM(V49:V58)</f>
        <v>185639.93</v>
      </c>
      <c r="W59" s="24">
        <f t="shared" si="23"/>
        <v>309.8642665808492</v>
      </c>
    </row>
    <row r="66" ht="12.75">
      <c r="C66" s="43"/>
    </row>
  </sheetData>
  <sheetProtection password="CA2B" sheet="1" objects="1" scenarios="1"/>
  <mergeCells count="11">
    <mergeCell ref="A1:W1"/>
    <mergeCell ref="A2:W2"/>
    <mergeCell ref="U3:W4"/>
    <mergeCell ref="I3:K4"/>
    <mergeCell ref="L3:N4"/>
    <mergeCell ref="O3:Q4"/>
    <mergeCell ref="R3:T4"/>
    <mergeCell ref="A3:A5"/>
    <mergeCell ref="B3:B5"/>
    <mergeCell ref="C3:E4"/>
    <mergeCell ref="F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7.7109375" style="44" customWidth="1"/>
    <col min="2" max="2" width="14.421875" style="44" bestFit="1" customWidth="1"/>
    <col min="3" max="30" width="7.7109375" style="44" customWidth="1"/>
    <col min="31" max="16384" width="9.140625" style="44" customWidth="1"/>
  </cols>
  <sheetData>
    <row r="1" spans="1:25" ht="1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" customHeight="1">
      <c r="A2" s="63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5" customHeight="1">
      <c r="A4" s="64" t="s">
        <v>109</v>
      </c>
      <c r="B4" s="6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0" ht="15" customHeight="1">
      <c r="A6" s="66" t="s">
        <v>110</v>
      </c>
      <c r="B6" s="66" t="s">
        <v>4</v>
      </c>
      <c r="C6" s="66" t="s">
        <v>111</v>
      </c>
      <c r="D6" s="66"/>
      <c r="E6" s="66"/>
      <c r="F6" s="66"/>
      <c r="G6" s="66" t="s">
        <v>112</v>
      </c>
      <c r="H6" s="66"/>
      <c r="I6" s="66"/>
      <c r="J6" s="66"/>
      <c r="K6" s="66" t="s">
        <v>113</v>
      </c>
      <c r="L6" s="66"/>
      <c r="M6" s="66"/>
      <c r="N6" s="66"/>
      <c r="O6" s="66" t="s">
        <v>114</v>
      </c>
      <c r="P6" s="66"/>
      <c r="Q6" s="66"/>
      <c r="R6" s="66"/>
      <c r="S6" s="66" t="s">
        <v>115</v>
      </c>
      <c r="T6" s="66"/>
      <c r="U6" s="66"/>
      <c r="V6" s="66"/>
      <c r="W6" s="66" t="s">
        <v>116</v>
      </c>
      <c r="X6" s="66"/>
      <c r="Y6" s="66"/>
      <c r="Z6" s="45"/>
      <c r="AA6" s="45" t="s">
        <v>117</v>
      </c>
      <c r="AB6" s="45"/>
      <c r="AC6" s="45"/>
      <c r="AD6" s="45"/>
    </row>
    <row r="7" spans="1:30" ht="15" customHeight="1">
      <c r="A7" s="66"/>
      <c r="B7" s="66"/>
      <c r="C7" s="67" t="s">
        <v>118</v>
      </c>
      <c r="D7" s="67" t="s">
        <v>119</v>
      </c>
      <c r="E7" s="67" t="s">
        <v>120</v>
      </c>
      <c r="F7" s="67" t="s">
        <v>50</v>
      </c>
      <c r="G7" s="67" t="s">
        <v>118</v>
      </c>
      <c r="H7" s="67" t="s">
        <v>119</v>
      </c>
      <c r="I7" s="67" t="s">
        <v>120</v>
      </c>
      <c r="J7" s="67" t="s">
        <v>50</v>
      </c>
      <c r="K7" s="67" t="s">
        <v>118</v>
      </c>
      <c r="L7" s="67" t="s">
        <v>119</v>
      </c>
      <c r="M7" s="67" t="s">
        <v>120</v>
      </c>
      <c r="N7" s="67" t="s">
        <v>50</v>
      </c>
      <c r="O7" s="67" t="s">
        <v>118</v>
      </c>
      <c r="P7" s="67" t="s">
        <v>119</v>
      </c>
      <c r="Q7" s="67" t="s">
        <v>120</v>
      </c>
      <c r="R7" s="67" t="s">
        <v>50</v>
      </c>
      <c r="S7" s="67" t="s">
        <v>118</v>
      </c>
      <c r="T7" s="67" t="s">
        <v>119</v>
      </c>
      <c r="U7" s="67" t="s">
        <v>120</v>
      </c>
      <c r="V7" s="67" t="s">
        <v>50</v>
      </c>
      <c r="W7" s="67" t="s">
        <v>118</v>
      </c>
      <c r="X7" s="67" t="s">
        <v>119</v>
      </c>
      <c r="Y7" s="67" t="s">
        <v>120</v>
      </c>
      <c r="Z7" s="46" t="s">
        <v>50</v>
      </c>
      <c r="AA7" s="46" t="s">
        <v>118</v>
      </c>
      <c r="AB7" s="46" t="s">
        <v>119</v>
      </c>
      <c r="AC7" s="46" t="s">
        <v>120</v>
      </c>
      <c r="AD7" s="46" t="s">
        <v>50</v>
      </c>
    </row>
    <row r="8" spans="1:30" ht="13.5" customHeight="1">
      <c r="A8" s="68">
        <v>1</v>
      </c>
      <c r="B8" s="10" t="s">
        <v>17</v>
      </c>
      <c r="C8" s="69">
        <v>42320.99</v>
      </c>
      <c r="D8" s="69">
        <v>0</v>
      </c>
      <c r="E8" s="69">
        <v>69128.01</v>
      </c>
      <c r="F8" s="69">
        <f aca="true" t="shared" si="0" ref="F8:F41">C8+D8+E8</f>
        <v>111449</v>
      </c>
      <c r="G8" s="69">
        <v>30587.04</v>
      </c>
      <c r="H8" s="69">
        <v>0</v>
      </c>
      <c r="I8" s="69">
        <v>66308.93</v>
      </c>
      <c r="J8" s="69">
        <f aca="true" t="shared" si="1" ref="J8:J41">G8+H8+I8</f>
        <v>96895.97</v>
      </c>
      <c r="K8" s="69">
        <v>20585.67</v>
      </c>
      <c r="L8" s="69">
        <v>0</v>
      </c>
      <c r="M8" s="69">
        <v>1989.7</v>
      </c>
      <c r="N8" s="69">
        <f aca="true" t="shared" si="2" ref="N8:N41">K8+L8+M8</f>
        <v>22575.37</v>
      </c>
      <c r="O8" s="69">
        <v>18210.2</v>
      </c>
      <c r="P8" s="69">
        <v>0</v>
      </c>
      <c r="Q8" s="69">
        <v>502.05</v>
      </c>
      <c r="R8" s="69">
        <f aca="true" t="shared" si="3" ref="R8:R41">O8+P8+Q8</f>
        <v>18712.25</v>
      </c>
      <c r="S8" s="69">
        <f aca="true" t="shared" si="4" ref="S8:S40">C8+K8+O8</f>
        <v>81116.86</v>
      </c>
      <c r="T8" s="69">
        <f aca="true" t="shared" si="5" ref="T8:T40">D8+L8+P8</f>
        <v>0</v>
      </c>
      <c r="U8" s="69">
        <f aca="true" t="shared" si="6" ref="U8:U40">E8+M8+Q8</f>
        <v>71619.76</v>
      </c>
      <c r="V8" s="69">
        <f aca="true" t="shared" si="7" ref="V8:V41">S8+T8+U8</f>
        <v>152736.62</v>
      </c>
      <c r="W8" s="69">
        <v>8013.72</v>
      </c>
      <c r="X8" s="69">
        <v>0</v>
      </c>
      <c r="Y8" s="69">
        <v>11308.41</v>
      </c>
      <c r="Z8" s="47">
        <f aca="true" t="shared" si="8" ref="Z8:Z41">W8+X8+Y8</f>
        <v>19322.13</v>
      </c>
      <c r="AA8" s="47">
        <f aca="true" t="shared" si="9" ref="AA8:AA40">S8+W8</f>
        <v>89130.58</v>
      </c>
      <c r="AB8" s="47">
        <f aca="true" t="shared" si="10" ref="AB8:AB40">T8+X8</f>
        <v>0</v>
      </c>
      <c r="AC8" s="47">
        <f aca="true" t="shared" si="11" ref="AC8:AC40">U8+Y8</f>
        <v>82928.17</v>
      </c>
      <c r="AD8" s="47">
        <f aca="true" t="shared" si="12" ref="AD8:AD41">AA8+AB8+AC8</f>
        <v>172058.75</v>
      </c>
    </row>
    <row r="9" spans="1:30" ht="13.5" customHeight="1">
      <c r="A9" s="68">
        <v>2</v>
      </c>
      <c r="B9" s="10" t="s">
        <v>18</v>
      </c>
      <c r="C9" s="69">
        <v>15812.87</v>
      </c>
      <c r="D9" s="69">
        <v>5332.13</v>
      </c>
      <c r="E9" s="69">
        <v>21559.84</v>
      </c>
      <c r="F9" s="69">
        <f t="shared" si="0"/>
        <v>42704.84</v>
      </c>
      <c r="G9" s="69">
        <v>13957.07</v>
      </c>
      <c r="H9" s="69">
        <v>5161.47</v>
      </c>
      <c r="I9" s="69">
        <v>21400.55</v>
      </c>
      <c r="J9" s="69">
        <f t="shared" si="1"/>
        <v>40519.09</v>
      </c>
      <c r="K9" s="69">
        <v>1772.32</v>
      </c>
      <c r="L9" s="69">
        <v>17.84</v>
      </c>
      <c r="M9" s="69">
        <v>9.68</v>
      </c>
      <c r="N9" s="69">
        <f t="shared" si="2"/>
        <v>1799.84</v>
      </c>
      <c r="O9" s="69">
        <v>13001.6</v>
      </c>
      <c r="P9" s="69">
        <v>350.42</v>
      </c>
      <c r="Q9" s="69">
        <v>102.39</v>
      </c>
      <c r="R9" s="69">
        <f t="shared" si="3"/>
        <v>13454.41</v>
      </c>
      <c r="S9" s="69">
        <f t="shared" si="4"/>
        <v>30586.79</v>
      </c>
      <c r="T9" s="69">
        <f t="shared" si="5"/>
        <v>5700.39</v>
      </c>
      <c r="U9" s="69">
        <f t="shared" si="6"/>
        <v>21671.91</v>
      </c>
      <c r="V9" s="69">
        <f t="shared" si="7"/>
        <v>57959.09</v>
      </c>
      <c r="W9" s="69">
        <v>13616.92</v>
      </c>
      <c r="X9" s="69">
        <v>457.77</v>
      </c>
      <c r="Y9" s="69">
        <v>7826.83</v>
      </c>
      <c r="Z9" s="47">
        <f t="shared" si="8"/>
        <v>21901.52</v>
      </c>
      <c r="AA9" s="47">
        <f t="shared" si="9"/>
        <v>44203.71</v>
      </c>
      <c r="AB9" s="47">
        <f t="shared" si="10"/>
        <v>6158.16</v>
      </c>
      <c r="AC9" s="47">
        <f t="shared" si="11"/>
        <v>29498.739999999998</v>
      </c>
      <c r="AD9" s="47">
        <f t="shared" si="12"/>
        <v>79860.60999999999</v>
      </c>
    </row>
    <row r="10" spans="1:30" ht="13.5" customHeight="1">
      <c r="A10" s="68">
        <v>3</v>
      </c>
      <c r="B10" s="10" t="s">
        <v>19</v>
      </c>
      <c r="C10" s="69">
        <v>40146.29</v>
      </c>
      <c r="D10" s="69">
        <v>256.52</v>
      </c>
      <c r="E10" s="69">
        <v>55365.7</v>
      </c>
      <c r="F10" s="69">
        <f t="shared" si="0"/>
        <v>95768.51</v>
      </c>
      <c r="G10" s="69">
        <v>34703.85</v>
      </c>
      <c r="H10" s="69">
        <v>251.95</v>
      </c>
      <c r="I10" s="69">
        <v>55352.77</v>
      </c>
      <c r="J10" s="69">
        <f t="shared" si="1"/>
        <v>90308.56999999999</v>
      </c>
      <c r="K10" s="69">
        <v>1338.07</v>
      </c>
      <c r="L10" s="69">
        <v>0</v>
      </c>
      <c r="M10" s="69">
        <v>107.57</v>
      </c>
      <c r="N10" s="69">
        <f t="shared" si="2"/>
        <v>1445.6399999999999</v>
      </c>
      <c r="O10" s="69">
        <v>18961.38</v>
      </c>
      <c r="P10" s="69">
        <v>18.95</v>
      </c>
      <c r="Q10" s="69">
        <v>0</v>
      </c>
      <c r="R10" s="69">
        <f t="shared" si="3"/>
        <v>18980.33</v>
      </c>
      <c r="S10" s="69">
        <f t="shared" si="4"/>
        <v>60445.740000000005</v>
      </c>
      <c r="T10" s="69">
        <f t="shared" si="5"/>
        <v>275.46999999999997</v>
      </c>
      <c r="U10" s="69">
        <f t="shared" si="6"/>
        <v>55473.27</v>
      </c>
      <c r="V10" s="69">
        <f t="shared" si="7"/>
        <v>116194.48000000001</v>
      </c>
      <c r="W10" s="69">
        <v>9873.88</v>
      </c>
      <c r="X10" s="69">
        <v>35.76</v>
      </c>
      <c r="Y10" s="69">
        <v>666.41</v>
      </c>
      <c r="Z10" s="47">
        <f t="shared" si="8"/>
        <v>10576.05</v>
      </c>
      <c r="AA10" s="47">
        <f t="shared" si="9"/>
        <v>70319.62000000001</v>
      </c>
      <c r="AB10" s="47">
        <f t="shared" si="10"/>
        <v>311.22999999999996</v>
      </c>
      <c r="AC10" s="47">
        <f t="shared" si="11"/>
        <v>56139.68</v>
      </c>
      <c r="AD10" s="47">
        <f t="shared" si="12"/>
        <v>126770.53</v>
      </c>
    </row>
    <row r="11" spans="1:30" ht="13.5" customHeight="1">
      <c r="A11" s="68">
        <v>4</v>
      </c>
      <c r="B11" s="10" t="s">
        <v>20</v>
      </c>
      <c r="C11" s="69">
        <v>46353.7</v>
      </c>
      <c r="D11" s="69">
        <v>8550.12</v>
      </c>
      <c r="E11" s="69">
        <v>7415.66</v>
      </c>
      <c r="F11" s="69">
        <f t="shared" si="0"/>
        <v>62319.479999999996</v>
      </c>
      <c r="G11" s="69">
        <v>35333.73</v>
      </c>
      <c r="H11" s="69">
        <v>8032.04</v>
      </c>
      <c r="I11" s="69">
        <v>7346.9</v>
      </c>
      <c r="J11" s="69">
        <f t="shared" si="1"/>
        <v>50712.670000000006</v>
      </c>
      <c r="K11" s="69">
        <v>63127.18</v>
      </c>
      <c r="L11" s="69">
        <v>2.75</v>
      </c>
      <c r="M11" s="69">
        <v>0</v>
      </c>
      <c r="N11" s="69">
        <f t="shared" si="2"/>
        <v>63129.93</v>
      </c>
      <c r="O11" s="69">
        <v>34357.09</v>
      </c>
      <c r="P11" s="69">
        <v>639.74</v>
      </c>
      <c r="Q11" s="69">
        <v>0</v>
      </c>
      <c r="R11" s="69">
        <f t="shared" si="3"/>
        <v>34996.829999999994</v>
      </c>
      <c r="S11" s="69">
        <f t="shared" si="4"/>
        <v>143837.97</v>
      </c>
      <c r="T11" s="69">
        <f t="shared" si="5"/>
        <v>9192.61</v>
      </c>
      <c r="U11" s="69">
        <f t="shared" si="6"/>
        <v>7415.66</v>
      </c>
      <c r="V11" s="69">
        <f t="shared" si="7"/>
        <v>160446.24000000002</v>
      </c>
      <c r="W11" s="69">
        <v>133340.61</v>
      </c>
      <c r="X11" s="69">
        <v>786.65</v>
      </c>
      <c r="Y11" s="69">
        <v>50.22</v>
      </c>
      <c r="Z11" s="47">
        <f t="shared" si="8"/>
        <v>134177.47999999998</v>
      </c>
      <c r="AA11" s="47">
        <f t="shared" si="9"/>
        <v>277178.57999999996</v>
      </c>
      <c r="AB11" s="47">
        <f t="shared" si="10"/>
        <v>9979.26</v>
      </c>
      <c r="AC11" s="47">
        <f t="shared" si="11"/>
        <v>7465.88</v>
      </c>
      <c r="AD11" s="47">
        <f t="shared" si="12"/>
        <v>294623.72</v>
      </c>
    </row>
    <row r="12" spans="1:30" ht="13.5" customHeight="1">
      <c r="A12" s="68">
        <v>5</v>
      </c>
      <c r="B12" s="10" t="s">
        <v>21</v>
      </c>
      <c r="C12" s="69">
        <v>60428.23</v>
      </c>
      <c r="D12" s="69">
        <v>13972.45</v>
      </c>
      <c r="E12" s="69">
        <v>33012.13</v>
      </c>
      <c r="F12" s="69">
        <f t="shared" si="0"/>
        <v>107412.81</v>
      </c>
      <c r="G12" s="69">
        <v>58326.21</v>
      </c>
      <c r="H12" s="69">
        <v>13876.15</v>
      </c>
      <c r="I12" s="69">
        <v>32905.21</v>
      </c>
      <c r="J12" s="69">
        <f t="shared" si="1"/>
        <v>105107.57</v>
      </c>
      <c r="K12" s="69">
        <v>10753.57</v>
      </c>
      <c r="L12" s="69">
        <v>0</v>
      </c>
      <c r="M12" s="69">
        <v>276.69</v>
      </c>
      <c r="N12" s="69">
        <f t="shared" si="2"/>
        <v>11030.26</v>
      </c>
      <c r="O12" s="69">
        <v>19378.51</v>
      </c>
      <c r="P12" s="69">
        <v>377.88</v>
      </c>
      <c r="Q12" s="69">
        <v>0</v>
      </c>
      <c r="R12" s="69">
        <f t="shared" si="3"/>
        <v>19756.39</v>
      </c>
      <c r="S12" s="69">
        <f t="shared" si="4"/>
        <v>90560.31</v>
      </c>
      <c r="T12" s="69">
        <f t="shared" si="5"/>
        <v>14350.33</v>
      </c>
      <c r="U12" s="69">
        <f t="shared" si="6"/>
        <v>33288.82</v>
      </c>
      <c r="V12" s="69">
        <f t="shared" si="7"/>
        <v>138199.46</v>
      </c>
      <c r="W12" s="69">
        <v>6807.96</v>
      </c>
      <c r="X12" s="69">
        <v>272.01</v>
      </c>
      <c r="Y12" s="69">
        <v>0</v>
      </c>
      <c r="Z12" s="47">
        <f t="shared" si="8"/>
        <v>7079.97</v>
      </c>
      <c r="AA12" s="47">
        <f t="shared" si="9"/>
        <v>97368.27</v>
      </c>
      <c r="AB12" s="47">
        <f t="shared" si="10"/>
        <v>14622.34</v>
      </c>
      <c r="AC12" s="47">
        <f t="shared" si="11"/>
        <v>33288.82</v>
      </c>
      <c r="AD12" s="47">
        <f t="shared" si="12"/>
        <v>145279.43</v>
      </c>
    </row>
    <row r="13" spans="1:30" ht="13.5" customHeight="1">
      <c r="A13" s="68">
        <v>6</v>
      </c>
      <c r="B13" s="10" t="s">
        <v>22</v>
      </c>
      <c r="C13" s="69">
        <v>4653.42</v>
      </c>
      <c r="D13" s="69">
        <v>1712.91</v>
      </c>
      <c r="E13" s="69">
        <v>14264.94</v>
      </c>
      <c r="F13" s="69">
        <f t="shared" si="0"/>
        <v>20631.27</v>
      </c>
      <c r="G13" s="69">
        <v>4169.72</v>
      </c>
      <c r="H13" s="69">
        <v>1664.4</v>
      </c>
      <c r="I13" s="69">
        <v>14218.73</v>
      </c>
      <c r="J13" s="69">
        <f t="shared" si="1"/>
        <v>20052.85</v>
      </c>
      <c r="K13" s="69">
        <v>3171.82</v>
      </c>
      <c r="L13" s="69">
        <v>40.34</v>
      </c>
      <c r="M13" s="69">
        <v>193.72</v>
      </c>
      <c r="N13" s="69">
        <f t="shared" si="2"/>
        <v>3405.88</v>
      </c>
      <c r="O13" s="69">
        <v>2623.25</v>
      </c>
      <c r="P13" s="69">
        <v>183.2</v>
      </c>
      <c r="Q13" s="69">
        <v>128.33</v>
      </c>
      <c r="R13" s="69">
        <f t="shared" si="3"/>
        <v>2934.7799999999997</v>
      </c>
      <c r="S13" s="69">
        <f t="shared" si="4"/>
        <v>10448.49</v>
      </c>
      <c r="T13" s="69">
        <f t="shared" si="5"/>
        <v>1936.45</v>
      </c>
      <c r="U13" s="69">
        <f t="shared" si="6"/>
        <v>14586.99</v>
      </c>
      <c r="V13" s="69">
        <f t="shared" si="7"/>
        <v>26971.93</v>
      </c>
      <c r="W13" s="69">
        <v>978.46</v>
      </c>
      <c r="X13" s="69">
        <v>341.29</v>
      </c>
      <c r="Y13" s="69">
        <v>1573.15</v>
      </c>
      <c r="Z13" s="47">
        <f t="shared" si="8"/>
        <v>2892.9</v>
      </c>
      <c r="AA13" s="47">
        <f t="shared" si="9"/>
        <v>11426.95</v>
      </c>
      <c r="AB13" s="47">
        <f t="shared" si="10"/>
        <v>2277.7400000000002</v>
      </c>
      <c r="AC13" s="47">
        <f t="shared" si="11"/>
        <v>16160.14</v>
      </c>
      <c r="AD13" s="47">
        <f t="shared" si="12"/>
        <v>29864.83</v>
      </c>
    </row>
    <row r="14" spans="1:30" ht="13.5" customHeight="1">
      <c r="A14" s="68">
        <v>7</v>
      </c>
      <c r="B14" s="10" t="s">
        <v>23</v>
      </c>
      <c r="C14" s="69">
        <v>55079.04</v>
      </c>
      <c r="D14" s="69">
        <v>6440.24</v>
      </c>
      <c r="E14" s="69">
        <v>2.16</v>
      </c>
      <c r="F14" s="69">
        <f t="shared" si="0"/>
        <v>61521.44</v>
      </c>
      <c r="G14" s="69">
        <v>47204.24</v>
      </c>
      <c r="H14" s="69">
        <v>6171.6</v>
      </c>
      <c r="I14" s="69">
        <v>2.16</v>
      </c>
      <c r="J14" s="69">
        <f t="shared" si="1"/>
        <v>53378</v>
      </c>
      <c r="K14" s="69">
        <v>3205.42</v>
      </c>
      <c r="L14" s="69">
        <v>26.8</v>
      </c>
      <c r="M14" s="69">
        <v>0</v>
      </c>
      <c r="N14" s="69">
        <f t="shared" si="2"/>
        <v>3232.2200000000003</v>
      </c>
      <c r="O14" s="69">
        <v>18160.72</v>
      </c>
      <c r="P14" s="69">
        <v>399.73</v>
      </c>
      <c r="Q14" s="69">
        <v>0</v>
      </c>
      <c r="R14" s="69">
        <f t="shared" si="3"/>
        <v>18560.45</v>
      </c>
      <c r="S14" s="69">
        <f t="shared" si="4"/>
        <v>76445.18</v>
      </c>
      <c r="T14" s="69">
        <f t="shared" si="5"/>
        <v>6866.77</v>
      </c>
      <c r="U14" s="69">
        <f t="shared" si="6"/>
        <v>2.16</v>
      </c>
      <c r="V14" s="69">
        <f t="shared" si="7"/>
        <v>83314.11</v>
      </c>
      <c r="W14" s="69">
        <v>11712.68</v>
      </c>
      <c r="X14" s="69">
        <v>453.15</v>
      </c>
      <c r="Y14" s="69">
        <v>479.6</v>
      </c>
      <c r="Z14" s="47">
        <f t="shared" si="8"/>
        <v>12645.43</v>
      </c>
      <c r="AA14" s="47">
        <f t="shared" si="9"/>
        <v>88157.85999999999</v>
      </c>
      <c r="AB14" s="47">
        <f t="shared" si="10"/>
        <v>7319.92</v>
      </c>
      <c r="AC14" s="47">
        <f t="shared" si="11"/>
        <v>481.76000000000005</v>
      </c>
      <c r="AD14" s="47">
        <f t="shared" si="12"/>
        <v>95959.53999999998</v>
      </c>
    </row>
    <row r="15" spans="1:30" ht="13.5" customHeight="1">
      <c r="A15" s="68">
        <v>8</v>
      </c>
      <c r="B15" s="10" t="s">
        <v>24</v>
      </c>
      <c r="C15" s="69">
        <v>5024.68</v>
      </c>
      <c r="D15" s="69">
        <v>2121.45</v>
      </c>
      <c r="E15" s="69">
        <v>35110.32</v>
      </c>
      <c r="F15" s="69">
        <f t="shared" si="0"/>
        <v>42256.45</v>
      </c>
      <c r="G15" s="69">
        <v>4704.38</v>
      </c>
      <c r="H15" s="69">
        <v>2001.65</v>
      </c>
      <c r="I15" s="69">
        <v>34599.64</v>
      </c>
      <c r="J15" s="69">
        <f t="shared" si="1"/>
        <v>41305.67</v>
      </c>
      <c r="K15" s="69">
        <v>2999.6</v>
      </c>
      <c r="L15" s="69">
        <v>4.8</v>
      </c>
      <c r="M15" s="69">
        <v>100.6</v>
      </c>
      <c r="N15" s="69">
        <f t="shared" si="2"/>
        <v>3105</v>
      </c>
      <c r="O15" s="69">
        <v>1307.95</v>
      </c>
      <c r="P15" s="69">
        <v>661.1</v>
      </c>
      <c r="Q15" s="69">
        <v>3727.21</v>
      </c>
      <c r="R15" s="69">
        <f t="shared" si="3"/>
        <v>5696.26</v>
      </c>
      <c r="S15" s="69">
        <f t="shared" si="4"/>
        <v>9332.230000000001</v>
      </c>
      <c r="T15" s="69">
        <f t="shared" si="5"/>
        <v>2787.35</v>
      </c>
      <c r="U15" s="69">
        <f t="shared" si="6"/>
        <v>38938.13</v>
      </c>
      <c r="V15" s="69">
        <f t="shared" si="7"/>
        <v>51057.71</v>
      </c>
      <c r="W15" s="69">
        <v>3470.39</v>
      </c>
      <c r="X15" s="69">
        <v>348.64</v>
      </c>
      <c r="Y15" s="69">
        <v>13975.2</v>
      </c>
      <c r="Z15" s="47">
        <f t="shared" si="8"/>
        <v>17794.23</v>
      </c>
      <c r="AA15" s="47">
        <f t="shared" si="9"/>
        <v>12802.62</v>
      </c>
      <c r="AB15" s="47">
        <f t="shared" si="10"/>
        <v>3135.99</v>
      </c>
      <c r="AC15" s="47">
        <f t="shared" si="11"/>
        <v>52913.33</v>
      </c>
      <c r="AD15" s="47">
        <f t="shared" si="12"/>
        <v>68851.94</v>
      </c>
    </row>
    <row r="16" spans="1:30" ht="13.5" customHeight="1">
      <c r="A16" s="68">
        <v>9</v>
      </c>
      <c r="B16" s="10" t="s">
        <v>25</v>
      </c>
      <c r="C16" s="69">
        <v>20756.04</v>
      </c>
      <c r="D16" s="69">
        <v>38.47</v>
      </c>
      <c r="E16" s="69">
        <v>14795.94</v>
      </c>
      <c r="F16" s="69">
        <f t="shared" si="0"/>
        <v>35590.450000000004</v>
      </c>
      <c r="G16" s="69">
        <v>16489.85</v>
      </c>
      <c r="H16" s="69">
        <v>35.97</v>
      </c>
      <c r="I16" s="69">
        <v>14707.5</v>
      </c>
      <c r="J16" s="69">
        <f t="shared" si="1"/>
        <v>31233.32</v>
      </c>
      <c r="K16" s="69">
        <v>7396.14</v>
      </c>
      <c r="L16" s="69">
        <v>7</v>
      </c>
      <c r="M16" s="69">
        <v>4.8</v>
      </c>
      <c r="N16" s="69">
        <f t="shared" si="2"/>
        <v>7407.9400000000005</v>
      </c>
      <c r="O16" s="69">
        <v>9006.78</v>
      </c>
      <c r="P16" s="69">
        <v>58.74</v>
      </c>
      <c r="Q16" s="69">
        <v>0.96</v>
      </c>
      <c r="R16" s="69">
        <f t="shared" si="3"/>
        <v>9066.48</v>
      </c>
      <c r="S16" s="69">
        <f t="shared" si="4"/>
        <v>37158.96</v>
      </c>
      <c r="T16" s="69">
        <f t="shared" si="5"/>
        <v>104.21000000000001</v>
      </c>
      <c r="U16" s="69">
        <f t="shared" si="6"/>
        <v>14801.699999999999</v>
      </c>
      <c r="V16" s="69">
        <f t="shared" si="7"/>
        <v>52064.869999999995</v>
      </c>
      <c r="W16" s="69">
        <v>5901.85</v>
      </c>
      <c r="X16" s="69">
        <v>2.75</v>
      </c>
      <c r="Y16" s="69">
        <v>0</v>
      </c>
      <c r="Z16" s="47">
        <f t="shared" si="8"/>
        <v>5904.6</v>
      </c>
      <c r="AA16" s="47">
        <f t="shared" si="9"/>
        <v>43060.81</v>
      </c>
      <c r="AB16" s="47">
        <f t="shared" si="10"/>
        <v>106.96000000000001</v>
      </c>
      <c r="AC16" s="47">
        <f t="shared" si="11"/>
        <v>14801.699999999999</v>
      </c>
      <c r="AD16" s="47">
        <f t="shared" si="12"/>
        <v>57969.469999999994</v>
      </c>
    </row>
    <row r="17" spans="1:30" ht="13.5" customHeight="1">
      <c r="A17" s="68">
        <v>10</v>
      </c>
      <c r="B17" s="10" t="s">
        <v>26</v>
      </c>
      <c r="C17" s="69">
        <v>2026.88</v>
      </c>
      <c r="D17" s="69">
        <v>442.73</v>
      </c>
      <c r="E17" s="69">
        <v>5579.85</v>
      </c>
      <c r="F17" s="69">
        <f t="shared" si="0"/>
        <v>8049.460000000001</v>
      </c>
      <c r="G17" s="69">
        <v>1938.25</v>
      </c>
      <c r="H17" s="69">
        <v>434.13</v>
      </c>
      <c r="I17" s="69">
        <v>5526.56</v>
      </c>
      <c r="J17" s="69">
        <f t="shared" si="1"/>
        <v>7898.9400000000005</v>
      </c>
      <c r="K17" s="69">
        <v>2485.8</v>
      </c>
      <c r="L17" s="69">
        <v>0.5</v>
      </c>
      <c r="M17" s="69">
        <v>53.19</v>
      </c>
      <c r="N17" s="69">
        <f t="shared" si="2"/>
        <v>2539.4900000000002</v>
      </c>
      <c r="O17" s="69">
        <v>1299.34</v>
      </c>
      <c r="P17" s="69">
        <v>301.39</v>
      </c>
      <c r="Q17" s="69">
        <v>878.47</v>
      </c>
      <c r="R17" s="69">
        <f t="shared" si="3"/>
        <v>2479.2</v>
      </c>
      <c r="S17" s="69">
        <f t="shared" si="4"/>
        <v>5812.02</v>
      </c>
      <c r="T17" s="69">
        <f t="shared" si="5"/>
        <v>744.62</v>
      </c>
      <c r="U17" s="69">
        <f t="shared" si="6"/>
        <v>6511.51</v>
      </c>
      <c r="V17" s="69">
        <f t="shared" si="7"/>
        <v>13068.150000000001</v>
      </c>
      <c r="W17" s="69">
        <v>496.85</v>
      </c>
      <c r="X17" s="69">
        <v>68.09</v>
      </c>
      <c r="Y17" s="69">
        <v>1979.14</v>
      </c>
      <c r="Z17" s="47">
        <f t="shared" si="8"/>
        <v>2544.08</v>
      </c>
      <c r="AA17" s="47">
        <f t="shared" si="9"/>
        <v>6308.870000000001</v>
      </c>
      <c r="AB17" s="47">
        <f t="shared" si="10"/>
        <v>812.71</v>
      </c>
      <c r="AC17" s="47">
        <f t="shared" si="11"/>
        <v>8490.65</v>
      </c>
      <c r="AD17" s="47">
        <f t="shared" si="12"/>
        <v>15612.23</v>
      </c>
    </row>
    <row r="18" spans="1:30" ht="13.5" customHeight="1">
      <c r="A18" s="68">
        <v>11</v>
      </c>
      <c r="B18" s="10" t="s">
        <v>27</v>
      </c>
      <c r="C18" s="69">
        <v>1790.7</v>
      </c>
      <c r="D18" s="69">
        <v>982.05</v>
      </c>
      <c r="E18" s="69">
        <v>3873.07</v>
      </c>
      <c r="F18" s="69">
        <f t="shared" si="0"/>
        <v>6645.82</v>
      </c>
      <c r="G18" s="69">
        <v>1192.57</v>
      </c>
      <c r="H18" s="69">
        <v>767.34</v>
      </c>
      <c r="I18" s="69">
        <v>2795.35</v>
      </c>
      <c r="J18" s="69">
        <f t="shared" si="1"/>
        <v>4755.26</v>
      </c>
      <c r="K18" s="69">
        <v>2123.96</v>
      </c>
      <c r="L18" s="69">
        <v>226.6</v>
      </c>
      <c r="M18" s="69">
        <v>57.56</v>
      </c>
      <c r="N18" s="69">
        <f t="shared" si="2"/>
        <v>2408.12</v>
      </c>
      <c r="O18" s="69">
        <v>990.46</v>
      </c>
      <c r="P18" s="69">
        <v>242.69</v>
      </c>
      <c r="Q18" s="69">
        <v>137.53</v>
      </c>
      <c r="R18" s="69">
        <f t="shared" si="3"/>
        <v>1370.68</v>
      </c>
      <c r="S18" s="69">
        <f t="shared" si="4"/>
        <v>4905.12</v>
      </c>
      <c r="T18" s="69">
        <f t="shared" si="5"/>
        <v>1451.34</v>
      </c>
      <c r="U18" s="69">
        <f t="shared" si="6"/>
        <v>4068.1600000000003</v>
      </c>
      <c r="V18" s="69">
        <f t="shared" si="7"/>
        <v>10424.62</v>
      </c>
      <c r="W18" s="69">
        <v>1644.31</v>
      </c>
      <c r="X18" s="69">
        <v>177.15</v>
      </c>
      <c r="Y18" s="69">
        <v>573.86</v>
      </c>
      <c r="Z18" s="47">
        <f t="shared" si="8"/>
        <v>2395.32</v>
      </c>
      <c r="AA18" s="47">
        <f t="shared" si="9"/>
        <v>6549.43</v>
      </c>
      <c r="AB18" s="47">
        <f t="shared" si="10"/>
        <v>1628.49</v>
      </c>
      <c r="AC18" s="47">
        <f t="shared" si="11"/>
        <v>4642.02</v>
      </c>
      <c r="AD18" s="47">
        <f t="shared" si="12"/>
        <v>12819.94</v>
      </c>
    </row>
    <row r="19" spans="1:30" ht="13.5" customHeight="1">
      <c r="A19" s="68">
        <v>12</v>
      </c>
      <c r="B19" s="10" t="s">
        <v>28</v>
      </c>
      <c r="C19" s="69">
        <v>23093.9</v>
      </c>
      <c r="D19" s="69">
        <v>4309.06</v>
      </c>
      <c r="E19" s="69">
        <v>8877.22</v>
      </c>
      <c r="F19" s="69">
        <f t="shared" si="0"/>
        <v>36280.18</v>
      </c>
      <c r="G19" s="69">
        <v>22184.11</v>
      </c>
      <c r="H19" s="69">
        <v>4273.81</v>
      </c>
      <c r="I19" s="69">
        <v>8877.22</v>
      </c>
      <c r="J19" s="69">
        <f t="shared" si="1"/>
        <v>35335.14</v>
      </c>
      <c r="K19" s="69">
        <v>547.46</v>
      </c>
      <c r="L19" s="69">
        <v>1.5</v>
      </c>
      <c r="M19" s="69">
        <v>0</v>
      </c>
      <c r="N19" s="69">
        <f t="shared" si="2"/>
        <v>548.96</v>
      </c>
      <c r="O19" s="69">
        <v>2872.15</v>
      </c>
      <c r="P19" s="69">
        <v>80.63</v>
      </c>
      <c r="Q19" s="69">
        <v>4.2</v>
      </c>
      <c r="R19" s="69">
        <f t="shared" si="3"/>
        <v>2956.98</v>
      </c>
      <c r="S19" s="69">
        <f t="shared" si="4"/>
        <v>26513.510000000002</v>
      </c>
      <c r="T19" s="69">
        <f t="shared" si="5"/>
        <v>4391.1900000000005</v>
      </c>
      <c r="U19" s="69">
        <f t="shared" si="6"/>
        <v>8881.42</v>
      </c>
      <c r="V19" s="69">
        <f t="shared" si="7"/>
        <v>39786.12</v>
      </c>
      <c r="W19" s="69">
        <v>1844.26</v>
      </c>
      <c r="X19" s="69">
        <v>160.59</v>
      </c>
      <c r="Y19" s="69">
        <v>0</v>
      </c>
      <c r="Z19" s="47">
        <f t="shared" si="8"/>
        <v>2004.85</v>
      </c>
      <c r="AA19" s="47">
        <f t="shared" si="9"/>
        <v>28357.77</v>
      </c>
      <c r="AB19" s="47">
        <f t="shared" si="10"/>
        <v>4551.780000000001</v>
      </c>
      <c r="AC19" s="47">
        <f t="shared" si="11"/>
        <v>8881.42</v>
      </c>
      <c r="AD19" s="47">
        <f t="shared" si="12"/>
        <v>41790.97</v>
      </c>
    </row>
    <row r="20" spans="1:30" ht="13.5" customHeight="1">
      <c r="A20" s="68">
        <v>13</v>
      </c>
      <c r="B20" s="10" t="s">
        <v>29</v>
      </c>
      <c r="C20" s="69">
        <v>29049.85</v>
      </c>
      <c r="D20" s="69">
        <v>111.56</v>
      </c>
      <c r="E20" s="69">
        <v>61406.1</v>
      </c>
      <c r="F20" s="69">
        <f t="shared" si="0"/>
        <v>90567.51</v>
      </c>
      <c r="G20" s="69">
        <v>21407.83</v>
      </c>
      <c r="H20" s="69">
        <v>86.97</v>
      </c>
      <c r="I20" s="69">
        <v>61340.61</v>
      </c>
      <c r="J20" s="69">
        <f t="shared" si="1"/>
        <v>82835.41</v>
      </c>
      <c r="K20" s="69">
        <v>8397.56</v>
      </c>
      <c r="L20" s="69">
        <v>0</v>
      </c>
      <c r="M20" s="69">
        <v>0</v>
      </c>
      <c r="N20" s="69">
        <f t="shared" si="2"/>
        <v>8397.56</v>
      </c>
      <c r="O20" s="69">
        <v>9049.4</v>
      </c>
      <c r="P20" s="69">
        <v>111.95</v>
      </c>
      <c r="Q20" s="69">
        <v>15.45</v>
      </c>
      <c r="R20" s="69">
        <f t="shared" si="3"/>
        <v>9176.800000000001</v>
      </c>
      <c r="S20" s="69">
        <f t="shared" si="4"/>
        <v>46496.81</v>
      </c>
      <c r="T20" s="69">
        <f t="shared" si="5"/>
        <v>223.51</v>
      </c>
      <c r="U20" s="69">
        <f t="shared" si="6"/>
        <v>61421.549999999996</v>
      </c>
      <c r="V20" s="69">
        <f t="shared" si="7"/>
        <v>108141.87</v>
      </c>
      <c r="W20" s="69">
        <v>7437.67</v>
      </c>
      <c r="X20" s="69">
        <v>221.12</v>
      </c>
      <c r="Y20" s="69">
        <v>629.57</v>
      </c>
      <c r="Z20" s="47">
        <f t="shared" si="8"/>
        <v>8288.36</v>
      </c>
      <c r="AA20" s="47">
        <f t="shared" si="9"/>
        <v>53934.479999999996</v>
      </c>
      <c r="AB20" s="47">
        <f t="shared" si="10"/>
        <v>444.63</v>
      </c>
      <c r="AC20" s="47">
        <f t="shared" si="11"/>
        <v>62051.119999999995</v>
      </c>
      <c r="AD20" s="47">
        <f t="shared" si="12"/>
        <v>116430.22999999998</v>
      </c>
    </row>
    <row r="21" spans="1:30" ht="13.5" customHeight="1">
      <c r="A21" s="68">
        <v>14</v>
      </c>
      <c r="B21" s="10" t="s">
        <v>30</v>
      </c>
      <c r="C21" s="69">
        <v>48770.7</v>
      </c>
      <c r="D21" s="69">
        <v>13140.81</v>
      </c>
      <c r="E21" s="69">
        <v>2935.42</v>
      </c>
      <c r="F21" s="69">
        <f t="shared" si="0"/>
        <v>64846.92999999999</v>
      </c>
      <c r="G21" s="69">
        <v>43291.86</v>
      </c>
      <c r="H21" s="69">
        <v>12471.27</v>
      </c>
      <c r="I21" s="69">
        <v>2730.55</v>
      </c>
      <c r="J21" s="69">
        <f t="shared" si="1"/>
        <v>58493.68000000001</v>
      </c>
      <c r="K21" s="69">
        <v>25019.35</v>
      </c>
      <c r="L21" s="69">
        <v>1</v>
      </c>
      <c r="M21" s="69">
        <v>0</v>
      </c>
      <c r="N21" s="69">
        <f t="shared" si="2"/>
        <v>25020.35</v>
      </c>
      <c r="O21" s="69">
        <v>5036.17</v>
      </c>
      <c r="P21" s="69">
        <v>637.44</v>
      </c>
      <c r="Q21" s="69">
        <v>0</v>
      </c>
      <c r="R21" s="69">
        <f t="shared" si="3"/>
        <v>5673.610000000001</v>
      </c>
      <c r="S21" s="69">
        <f t="shared" si="4"/>
        <v>78826.21999999999</v>
      </c>
      <c r="T21" s="69">
        <f t="shared" si="5"/>
        <v>13779.25</v>
      </c>
      <c r="U21" s="69">
        <f t="shared" si="6"/>
        <v>2935.42</v>
      </c>
      <c r="V21" s="69">
        <f t="shared" si="7"/>
        <v>95540.88999999998</v>
      </c>
      <c r="W21" s="69">
        <v>7394.04</v>
      </c>
      <c r="X21" s="69">
        <v>115.9</v>
      </c>
      <c r="Y21" s="69">
        <v>0</v>
      </c>
      <c r="Z21" s="47">
        <f t="shared" si="8"/>
        <v>7509.94</v>
      </c>
      <c r="AA21" s="47">
        <f t="shared" si="9"/>
        <v>86220.25999999998</v>
      </c>
      <c r="AB21" s="47">
        <f t="shared" si="10"/>
        <v>13895.15</v>
      </c>
      <c r="AC21" s="47">
        <f t="shared" si="11"/>
        <v>2935.42</v>
      </c>
      <c r="AD21" s="47">
        <f t="shared" si="12"/>
        <v>103050.82999999997</v>
      </c>
    </row>
    <row r="22" spans="1:30" ht="13.5" customHeight="1">
      <c r="A22" s="68">
        <v>15</v>
      </c>
      <c r="B22" s="10" t="s">
        <v>31</v>
      </c>
      <c r="C22" s="69">
        <v>64028.55</v>
      </c>
      <c r="D22" s="69">
        <v>225</v>
      </c>
      <c r="E22" s="69">
        <v>55727.64</v>
      </c>
      <c r="F22" s="69">
        <f t="shared" si="0"/>
        <v>119981.19</v>
      </c>
      <c r="G22" s="69">
        <v>49892.95</v>
      </c>
      <c r="H22" s="69">
        <v>225</v>
      </c>
      <c r="I22" s="69">
        <v>54609.61</v>
      </c>
      <c r="J22" s="69">
        <f t="shared" si="1"/>
        <v>104727.56</v>
      </c>
      <c r="K22" s="69">
        <v>33278.01</v>
      </c>
      <c r="L22" s="69">
        <v>62</v>
      </c>
      <c r="M22" s="69">
        <v>3504.48</v>
      </c>
      <c r="N22" s="69">
        <f t="shared" si="2"/>
        <v>36844.490000000005</v>
      </c>
      <c r="O22" s="69">
        <v>19694.04</v>
      </c>
      <c r="P22" s="69">
        <v>112</v>
      </c>
      <c r="Q22" s="69">
        <v>8911.08</v>
      </c>
      <c r="R22" s="69">
        <f t="shared" si="3"/>
        <v>28717.120000000003</v>
      </c>
      <c r="S22" s="69">
        <f t="shared" si="4"/>
        <v>117000.6</v>
      </c>
      <c r="T22" s="69">
        <f t="shared" si="5"/>
        <v>399</v>
      </c>
      <c r="U22" s="69">
        <f t="shared" si="6"/>
        <v>68143.2</v>
      </c>
      <c r="V22" s="69">
        <f t="shared" si="7"/>
        <v>185542.8</v>
      </c>
      <c r="W22" s="69">
        <v>66.4</v>
      </c>
      <c r="X22" s="69">
        <v>0</v>
      </c>
      <c r="Y22" s="69">
        <v>1900.17</v>
      </c>
      <c r="Z22" s="47">
        <f t="shared" si="8"/>
        <v>1966.5700000000002</v>
      </c>
      <c r="AA22" s="47">
        <f t="shared" si="9"/>
        <v>117067</v>
      </c>
      <c r="AB22" s="47">
        <f t="shared" si="10"/>
        <v>399</v>
      </c>
      <c r="AC22" s="47">
        <f t="shared" si="11"/>
        <v>70043.37</v>
      </c>
      <c r="AD22" s="47">
        <f t="shared" si="12"/>
        <v>187509.37</v>
      </c>
    </row>
    <row r="23" spans="1:30" ht="13.5" customHeight="1">
      <c r="A23" s="68">
        <v>16</v>
      </c>
      <c r="B23" s="10" t="s">
        <v>32</v>
      </c>
      <c r="C23" s="69">
        <v>23606.87</v>
      </c>
      <c r="D23" s="69">
        <v>5287.81</v>
      </c>
      <c r="E23" s="69">
        <v>23341.6</v>
      </c>
      <c r="F23" s="69">
        <f t="shared" si="0"/>
        <v>52236.28</v>
      </c>
      <c r="G23" s="69">
        <v>19768.16</v>
      </c>
      <c r="H23" s="69">
        <v>5265.41</v>
      </c>
      <c r="I23" s="69">
        <v>23329.84</v>
      </c>
      <c r="J23" s="69">
        <f t="shared" si="1"/>
        <v>48363.41</v>
      </c>
      <c r="K23" s="69">
        <v>10001.23</v>
      </c>
      <c r="L23" s="69">
        <v>0</v>
      </c>
      <c r="M23" s="69">
        <v>0</v>
      </c>
      <c r="N23" s="69">
        <f t="shared" si="2"/>
        <v>10001.23</v>
      </c>
      <c r="O23" s="69">
        <v>13683.06</v>
      </c>
      <c r="P23" s="69">
        <v>22.55</v>
      </c>
      <c r="Q23" s="69">
        <v>0</v>
      </c>
      <c r="R23" s="69">
        <f t="shared" si="3"/>
        <v>13705.609999999999</v>
      </c>
      <c r="S23" s="69">
        <f t="shared" si="4"/>
        <v>47291.159999999996</v>
      </c>
      <c r="T23" s="69">
        <f t="shared" si="5"/>
        <v>5310.360000000001</v>
      </c>
      <c r="U23" s="69">
        <f t="shared" si="6"/>
        <v>23341.6</v>
      </c>
      <c r="V23" s="69">
        <f t="shared" si="7"/>
        <v>75943.12</v>
      </c>
      <c r="W23" s="69">
        <v>4666.43</v>
      </c>
      <c r="X23" s="69">
        <v>171.44</v>
      </c>
      <c r="Y23" s="69">
        <v>1.33</v>
      </c>
      <c r="Z23" s="47">
        <f t="shared" si="8"/>
        <v>4839.2</v>
      </c>
      <c r="AA23" s="47">
        <f t="shared" si="9"/>
        <v>51957.59</v>
      </c>
      <c r="AB23" s="47">
        <f t="shared" si="10"/>
        <v>5481.8</v>
      </c>
      <c r="AC23" s="47">
        <f t="shared" si="11"/>
        <v>23342.93</v>
      </c>
      <c r="AD23" s="47">
        <f t="shared" si="12"/>
        <v>80782.32</v>
      </c>
    </row>
    <row r="24" spans="1:30" ht="13.5" customHeight="1">
      <c r="A24" s="68">
        <v>17</v>
      </c>
      <c r="B24" s="10" t="s">
        <v>33</v>
      </c>
      <c r="C24" s="69">
        <v>13002.21</v>
      </c>
      <c r="D24" s="69">
        <v>581.65</v>
      </c>
      <c r="E24" s="69">
        <v>15858.45</v>
      </c>
      <c r="F24" s="69">
        <f t="shared" si="0"/>
        <v>29442.309999999998</v>
      </c>
      <c r="G24" s="69">
        <v>11098.95</v>
      </c>
      <c r="H24" s="69">
        <v>554.89</v>
      </c>
      <c r="I24" s="69">
        <v>15857.18</v>
      </c>
      <c r="J24" s="69">
        <f t="shared" si="1"/>
        <v>27511.02</v>
      </c>
      <c r="K24" s="69">
        <v>1081.47</v>
      </c>
      <c r="L24" s="69">
        <v>2</v>
      </c>
      <c r="M24" s="69">
        <v>0</v>
      </c>
      <c r="N24" s="69">
        <f t="shared" si="2"/>
        <v>1083.47</v>
      </c>
      <c r="O24" s="69">
        <v>7646.64</v>
      </c>
      <c r="P24" s="69">
        <v>237.8</v>
      </c>
      <c r="Q24" s="69">
        <v>0</v>
      </c>
      <c r="R24" s="69">
        <f t="shared" si="3"/>
        <v>7884.4400000000005</v>
      </c>
      <c r="S24" s="69">
        <f t="shared" si="4"/>
        <v>21730.32</v>
      </c>
      <c r="T24" s="69">
        <f t="shared" si="5"/>
        <v>821.45</v>
      </c>
      <c r="U24" s="69">
        <f t="shared" si="6"/>
        <v>15858.45</v>
      </c>
      <c r="V24" s="69">
        <f t="shared" si="7"/>
        <v>38410.22</v>
      </c>
      <c r="W24" s="69">
        <v>7609.65</v>
      </c>
      <c r="X24" s="69">
        <v>58.82</v>
      </c>
      <c r="Y24" s="69">
        <v>30.3</v>
      </c>
      <c r="Z24" s="47">
        <f t="shared" si="8"/>
        <v>7698.7699999999995</v>
      </c>
      <c r="AA24" s="47">
        <f t="shared" si="9"/>
        <v>29339.97</v>
      </c>
      <c r="AB24" s="47">
        <f t="shared" si="10"/>
        <v>880.2700000000001</v>
      </c>
      <c r="AC24" s="47">
        <f t="shared" si="11"/>
        <v>15888.75</v>
      </c>
      <c r="AD24" s="47">
        <f t="shared" si="12"/>
        <v>46108.990000000005</v>
      </c>
    </row>
    <row r="25" spans="1:30" ht="13.5" customHeight="1">
      <c r="A25" s="68">
        <v>18</v>
      </c>
      <c r="B25" s="10" t="s">
        <v>34</v>
      </c>
      <c r="C25" s="69">
        <v>60585.7</v>
      </c>
      <c r="D25" s="69">
        <v>17396.16</v>
      </c>
      <c r="E25" s="69">
        <v>11588.94</v>
      </c>
      <c r="F25" s="69">
        <f t="shared" si="0"/>
        <v>89570.8</v>
      </c>
      <c r="G25" s="69">
        <v>57575.89</v>
      </c>
      <c r="H25" s="69">
        <v>17260.39</v>
      </c>
      <c r="I25" s="69">
        <v>11145.98</v>
      </c>
      <c r="J25" s="69">
        <f t="shared" si="1"/>
        <v>85982.26</v>
      </c>
      <c r="K25" s="69">
        <v>5531.55</v>
      </c>
      <c r="L25" s="69">
        <v>77.45</v>
      </c>
      <c r="M25" s="69">
        <v>0</v>
      </c>
      <c r="N25" s="69">
        <f t="shared" si="2"/>
        <v>5609</v>
      </c>
      <c r="O25" s="69">
        <v>15403.95</v>
      </c>
      <c r="P25" s="69">
        <v>1653.5</v>
      </c>
      <c r="Q25" s="69">
        <v>0</v>
      </c>
      <c r="R25" s="69">
        <f t="shared" si="3"/>
        <v>17057.45</v>
      </c>
      <c r="S25" s="69">
        <f t="shared" si="4"/>
        <v>81521.2</v>
      </c>
      <c r="T25" s="69">
        <f t="shared" si="5"/>
        <v>19127.11</v>
      </c>
      <c r="U25" s="69">
        <f t="shared" si="6"/>
        <v>11588.94</v>
      </c>
      <c r="V25" s="69">
        <f t="shared" si="7"/>
        <v>112237.25</v>
      </c>
      <c r="W25" s="69">
        <v>9220.21</v>
      </c>
      <c r="X25" s="69">
        <v>480.63</v>
      </c>
      <c r="Y25" s="69">
        <v>0</v>
      </c>
      <c r="Z25" s="47">
        <f t="shared" si="8"/>
        <v>9700.839999999998</v>
      </c>
      <c r="AA25" s="47">
        <f t="shared" si="9"/>
        <v>90741.41</v>
      </c>
      <c r="AB25" s="47">
        <f t="shared" si="10"/>
        <v>19607.74</v>
      </c>
      <c r="AC25" s="47">
        <f t="shared" si="11"/>
        <v>11588.94</v>
      </c>
      <c r="AD25" s="47">
        <f t="shared" si="12"/>
        <v>121938.09000000001</v>
      </c>
    </row>
    <row r="26" spans="1:30" ht="13.5" customHeight="1">
      <c r="A26" s="68">
        <v>19</v>
      </c>
      <c r="B26" s="10" t="s">
        <v>35</v>
      </c>
      <c r="C26" s="69">
        <v>17639.92</v>
      </c>
      <c r="D26" s="69">
        <v>40.27</v>
      </c>
      <c r="E26" s="69">
        <v>12782.39</v>
      </c>
      <c r="F26" s="69">
        <f t="shared" si="0"/>
        <v>30462.579999999998</v>
      </c>
      <c r="G26" s="69">
        <v>15088.11</v>
      </c>
      <c r="H26" s="69">
        <v>26.49</v>
      </c>
      <c r="I26" s="69">
        <v>12782.39</v>
      </c>
      <c r="J26" s="69">
        <f t="shared" si="1"/>
        <v>27896.989999999998</v>
      </c>
      <c r="K26" s="69">
        <v>1491.62</v>
      </c>
      <c r="L26" s="69">
        <v>0</v>
      </c>
      <c r="M26" s="69">
        <v>0</v>
      </c>
      <c r="N26" s="69">
        <f t="shared" si="2"/>
        <v>1491.62</v>
      </c>
      <c r="O26" s="69">
        <v>4024.95</v>
      </c>
      <c r="P26" s="69">
        <v>137.9</v>
      </c>
      <c r="Q26" s="69">
        <v>0</v>
      </c>
      <c r="R26" s="69">
        <f t="shared" si="3"/>
        <v>4162.849999999999</v>
      </c>
      <c r="S26" s="69">
        <f t="shared" si="4"/>
        <v>23156.489999999998</v>
      </c>
      <c r="T26" s="69">
        <f t="shared" si="5"/>
        <v>178.17000000000002</v>
      </c>
      <c r="U26" s="69">
        <f t="shared" si="6"/>
        <v>12782.39</v>
      </c>
      <c r="V26" s="69">
        <f t="shared" si="7"/>
        <v>36117.049999999996</v>
      </c>
      <c r="W26" s="69">
        <v>3589.72</v>
      </c>
      <c r="X26" s="69">
        <v>12.95</v>
      </c>
      <c r="Y26" s="69">
        <v>114.71</v>
      </c>
      <c r="Z26" s="47">
        <f t="shared" si="8"/>
        <v>3717.3799999999997</v>
      </c>
      <c r="AA26" s="47">
        <f t="shared" si="9"/>
        <v>26746.21</v>
      </c>
      <c r="AB26" s="47">
        <f t="shared" si="10"/>
        <v>191.12</v>
      </c>
      <c r="AC26" s="47">
        <f t="shared" si="11"/>
        <v>12897.099999999999</v>
      </c>
      <c r="AD26" s="47">
        <f t="shared" si="12"/>
        <v>39834.42999999999</v>
      </c>
    </row>
    <row r="27" spans="1:30" ht="13.5" customHeight="1">
      <c r="A27" s="68">
        <v>20</v>
      </c>
      <c r="B27" s="10" t="s">
        <v>36</v>
      </c>
      <c r="C27" s="69">
        <v>96926.28</v>
      </c>
      <c r="D27" s="69">
        <v>136.06</v>
      </c>
      <c r="E27" s="69">
        <v>124317.4</v>
      </c>
      <c r="F27" s="69">
        <f t="shared" si="0"/>
        <v>221379.74</v>
      </c>
      <c r="G27" s="69">
        <v>47289.87</v>
      </c>
      <c r="H27" s="69">
        <v>106.65</v>
      </c>
      <c r="I27" s="69">
        <v>113495.34</v>
      </c>
      <c r="J27" s="69">
        <f t="shared" si="1"/>
        <v>160891.86</v>
      </c>
      <c r="K27" s="69">
        <v>26813.32</v>
      </c>
      <c r="L27" s="69">
        <v>0</v>
      </c>
      <c r="M27" s="69">
        <v>6.34</v>
      </c>
      <c r="N27" s="69">
        <f t="shared" si="2"/>
        <v>26819.66</v>
      </c>
      <c r="O27" s="69">
        <v>123669.79</v>
      </c>
      <c r="P27" s="69">
        <v>480.03</v>
      </c>
      <c r="Q27" s="69">
        <v>801.16</v>
      </c>
      <c r="R27" s="69">
        <f t="shared" si="3"/>
        <v>124950.98</v>
      </c>
      <c r="S27" s="69">
        <f t="shared" si="4"/>
        <v>247409.39</v>
      </c>
      <c r="T27" s="69">
        <f t="shared" si="5"/>
        <v>616.0899999999999</v>
      </c>
      <c r="U27" s="69">
        <f t="shared" si="6"/>
        <v>125124.9</v>
      </c>
      <c r="V27" s="69">
        <f t="shared" si="7"/>
        <v>373150.38</v>
      </c>
      <c r="W27" s="69">
        <v>128103.29</v>
      </c>
      <c r="X27" s="69">
        <v>71.6</v>
      </c>
      <c r="Y27" s="69">
        <v>2788.28</v>
      </c>
      <c r="Z27" s="47">
        <f t="shared" si="8"/>
        <v>130963.17</v>
      </c>
      <c r="AA27" s="47">
        <f t="shared" si="9"/>
        <v>375512.68</v>
      </c>
      <c r="AB27" s="47">
        <f t="shared" si="10"/>
        <v>687.6899999999999</v>
      </c>
      <c r="AC27" s="47">
        <f t="shared" si="11"/>
        <v>127913.18</v>
      </c>
      <c r="AD27" s="47">
        <f t="shared" si="12"/>
        <v>504113.55</v>
      </c>
    </row>
    <row r="28" spans="1:30" ht="13.5" customHeight="1">
      <c r="A28" s="68">
        <v>21</v>
      </c>
      <c r="B28" s="10" t="s">
        <v>37</v>
      </c>
      <c r="C28" s="69">
        <v>19471.09</v>
      </c>
      <c r="D28" s="69">
        <v>7482.31</v>
      </c>
      <c r="E28" s="69">
        <v>16917.45</v>
      </c>
      <c r="F28" s="69">
        <f t="shared" si="0"/>
        <v>43870.850000000006</v>
      </c>
      <c r="G28" s="69">
        <v>18579.37</v>
      </c>
      <c r="H28" s="69">
        <v>7369.17</v>
      </c>
      <c r="I28" s="69">
        <v>11568.18</v>
      </c>
      <c r="J28" s="69">
        <f t="shared" si="1"/>
        <v>37516.72</v>
      </c>
      <c r="K28" s="69">
        <v>128.61</v>
      </c>
      <c r="L28" s="69">
        <v>0</v>
      </c>
      <c r="M28" s="69">
        <v>0</v>
      </c>
      <c r="N28" s="69">
        <f t="shared" si="2"/>
        <v>128.61</v>
      </c>
      <c r="O28" s="69">
        <v>3998.73</v>
      </c>
      <c r="P28" s="69">
        <v>138.31</v>
      </c>
      <c r="Q28" s="69">
        <v>0</v>
      </c>
      <c r="R28" s="69">
        <f t="shared" si="3"/>
        <v>4137.04</v>
      </c>
      <c r="S28" s="69">
        <f t="shared" si="4"/>
        <v>23598.43</v>
      </c>
      <c r="T28" s="69">
        <f t="shared" si="5"/>
        <v>7620.620000000001</v>
      </c>
      <c r="U28" s="69">
        <f t="shared" si="6"/>
        <v>16917.45</v>
      </c>
      <c r="V28" s="69">
        <f t="shared" si="7"/>
        <v>48136.5</v>
      </c>
      <c r="W28" s="69">
        <v>4081.32</v>
      </c>
      <c r="X28" s="69">
        <v>53.28</v>
      </c>
      <c r="Y28" s="69">
        <v>198.18</v>
      </c>
      <c r="Z28" s="47">
        <f t="shared" si="8"/>
        <v>4332.780000000001</v>
      </c>
      <c r="AA28" s="47">
        <f t="shared" si="9"/>
        <v>27679.75</v>
      </c>
      <c r="AB28" s="47">
        <f t="shared" si="10"/>
        <v>7673.900000000001</v>
      </c>
      <c r="AC28" s="47">
        <f t="shared" si="11"/>
        <v>17115.63</v>
      </c>
      <c r="AD28" s="47">
        <f t="shared" si="12"/>
        <v>52469.28</v>
      </c>
    </row>
    <row r="29" spans="1:30" ht="13.5" customHeight="1">
      <c r="A29" s="68">
        <v>22</v>
      </c>
      <c r="B29" s="10" t="s">
        <v>38</v>
      </c>
      <c r="C29" s="69">
        <v>53870.47</v>
      </c>
      <c r="D29" s="69">
        <v>9140.16</v>
      </c>
      <c r="E29" s="69">
        <v>16237.3</v>
      </c>
      <c r="F29" s="69">
        <f t="shared" si="0"/>
        <v>79247.93000000001</v>
      </c>
      <c r="G29" s="69">
        <v>52810.77</v>
      </c>
      <c r="H29" s="69">
        <v>9113.67</v>
      </c>
      <c r="I29" s="69">
        <v>16237.3</v>
      </c>
      <c r="J29" s="69">
        <f t="shared" si="1"/>
        <v>78161.73999999999</v>
      </c>
      <c r="K29" s="69">
        <v>739.69</v>
      </c>
      <c r="L29" s="69">
        <v>0</v>
      </c>
      <c r="M29" s="69">
        <v>0</v>
      </c>
      <c r="N29" s="69">
        <f t="shared" si="2"/>
        <v>739.69</v>
      </c>
      <c r="O29" s="69">
        <v>11418.03</v>
      </c>
      <c r="P29" s="69">
        <v>453.78</v>
      </c>
      <c r="Q29" s="69">
        <v>0</v>
      </c>
      <c r="R29" s="69">
        <f t="shared" si="3"/>
        <v>11871.810000000001</v>
      </c>
      <c r="S29" s="69">
        <f t="shared" si="4"/>
        <v>66028.19</v>
      </c>
      <c r="T29" s="69">
        <f t="shared" si="5"/>
        <v>9593.94</v>
      </c>
      <c r="U29" s="69">
        <f t="shared" si="6"/>
        <v>16237.3</v>
      </c>
      <c r="V29" s="69">
        <f t="shared" si="7"/>
        <v>91859.43000000001</v>
      </c>
      <c r="W29" s="69">
        <v>5110.33</v>
      </c>
      <c r="X29" s="69">
        <v>149.41</v>
      </c>
      <c r="Y29" s="69">
        <v>0</v>
      </c>
      <c r="Z29" s="47">
        <f t="shared" si="8"/>
        <v>5259.74</v>
      </c>
      <c r="AA29" s="47">
        <f t="shared" si="9"/>
        <v>71138.52</v>
      </c>
      <c r="AB29" s="47">
        <f t="shared" si="10"/>
        <v>9743.35</v>
      </c>
      <c r="AC29" s="47">
        <f t="shared" si="11"/>
        <v>16237.3</v>
      </c>
      <c r="AD29" s="47">
        <f t="shared" si="12"/>
        <v>97119.17000000001</v>
      </c>
    </row>
    <row r="30" spans="1:30" ht="13.5" customHeight="1">
      <c r="A30" s="68">
        <v>23</v>
      </c>
      <c r="B30" s="10" t="s">
        <v>39</v>
      </c>
      <c r="C30" s="69">
        <v>81391.88</v>
      </c>
      <c r="D30" s="69">
        <v>14.62</v>
      </c>
      <c r="E30" s="69">
        <v>65435.22</v>
      </c>
      <c r="F30" s="69">
        <f t="shared" si="0"/>
        <v>146841.72</v>
      </c>
      <c r="G30" s="69">
        <v>60968.97</v>
      </c>
      <c r="H30" s="69">
        <v>12.08</v>
      </c>
      <c r="I30" s="69">
        <v>62040.95</v>
      </c>
      <c r="J30" s="69">
        <f t="shared" si="1"/>
        <v>123022</v>
      </c>
      <c r="K30" s="69">
        <v>25925.49</v>
      </c>
      <c r="L30" s="69">
        <v>68.75</v>
      </c>
      <c r="M30" s="69">
        <v>110.93</v>
      </c>
      <c r="N30" s="69">
        <f t="shared" si="2"/>
        <v>26105.170000000002</v>
      </c>
      <c r="O30" s="69">
        <v>45444.15</v>
      </c>
      <c r="P30" s="69">
        <v>73.25</v>
      </c>
      <c r="Q30" s="69">
        <v>1397.82</v>
      </c>
      <c r="R30" s="69">
        <f t="shared" si="3"/>
        <v>46915.22</v>
      </c>
      <c r="S30" s="69">
        <f t="shared" si="4"/>
        <v>152761.52000000002</v>
      </c>
      <c r="T30" s="69">
        <f t="shared" si="5"/>
        <v>156.62</v>
      </c>
      <c r="U30" s="69">
        <f t="shared" si="6"/>
        <v>66943.97</v>
      </c>
      <c r="V30" s="69">
        <f t="shared" si="7"/>
        <v>219862.11000000002</v>
      </c>
      <c r="W30" s="69">
        <v>162238.8</v>
      </c>
      <c r="X30" s="69">
        <v>0</v>
      </c>
      <c r="Y30" s="69">
        <v>5500.45</v>
      </c>
      <c r="Z30" s="47">
        <f t="shared" si="8"/>
        <v>167739.25</v>
      </c>
      <c r="AA30" s="47">
        <f t="shared" si="9"/>
        <v>315000.32</v>
      </c>
      <c r="AB30" s="47">
        <f t="shared" si="10"/>
        <v>156.62</v>
      </c>
      <c r="AC30" s="47">
        <f t="shared" si="11"/>
        <v>72444.42</v>
      </c>
      <c r="AD30" s="47">
        <f t="shared" si="12"/>
        <v>387601.36</v>
      </c>
    </row>
    <row r="31" spans="1:30" ht="13.5" customHeight="1">
      <c r="A31" s="68">
        <v>24</v>
      </c>
      <c r="B31" s="10" t="s">
        <v>40</v>
      </c>
      <c r="C31" s="69">
        <v>12086.64</v>
      </c>
      <c r="D31" s="69">
        <v>22.1</v>
      </c>
      <c r="E31" s="69">
        <v>4678.3</v>
      </c>
      <c r="F31" s="69">
        <f t="shared" si="0"/>
        <v>16787.04</v>
      </c>
      <c r="G31" s="69">
        <v>5735.42</v>
      </c>
      <c r="H31" s="69">
        <v>20.1</v>
      </c>
      <c r="I31" s="69">
        <v>4372</v>
      </c>
      <c r="J31" s="69">
        <f t="shared" si="1"/>
        <v>10127.52</v>
      </c>
      <c r="K31" s="69">
        <v>3585.97</v>
      </c>
      <c r="L31" s="69">
        <v>0</v>
      </c>
      <c r="M31" s="69">
        <v>6217.76</v>
      </c>
      <c r="N31" s="69">
        <f t="shared" si="2"/>
        <v>9803.73</v>
      </c>
      <c r="O31" s="69">
        <v>30350.28</v>
      </c>
      <c r="P31" s="69">
        <v>78.72</v>
      </c>
      <c r="Q31" s="69">
        <v>1539.94</v>
      </c>
      <c r="R31" s="69">
        <f t="shared" si="3"/>
        <v>31968.94</v>
      </c>
      <c r="S31" s="69">
        <f t="shared" si="4"/>
        <v>46022.89</v>
      </c>
      <c r="T31" s="69">
        <f t="shared" si="5"/>
        <v>100.82</v>
      </c>
      <c r="U31" s="69">
        <f t="shared" si="6"/>
        <v>12436.000000000002</v>
      </c>
      <c r="V31" s="69">
        <f t="shared" si="7"/>
        <v>58559.71</v>
      </c>
      <c r="W31" s="69">
        <v>23049.74</v>
      </c>
      <c r="X31" s="69">
        <v>0</v>
      </c>
      <c r="Y31" s="69">
        <v>5837.77</v>
      </c>
      <c r="Z31" s="47">
        <f t="shared" si="8"/>
        <v>28887.510000000002</v>
      </c>
      <c r="AA31" s="47">
        <f t="shared" si="9"/>
        <v>69072.63</v>
      </c>
      <c r="AB31" s="47">
        <f t="shared" si="10"/>
        <v>100.82</v>
      </c>
      <c r="AC31" s="47">
        <f t="shared" si="11"/>
        <v>18273.770000000004</v>
      </c>
      <c r="AD31" s="47">
        <f t="shared" si="12"/>
        <v>87447.22000000002</v>
      </c>
    </row>
    <row r="32" spans="1:30" ht="13.5" customHeight="1">
      <c r="A32" s="68">
        <v>25</v>
      </c>
      <c r="B32" s="10" t="s">
        <v>41</v>
      </c>
      <c r="C32" s="69">
        <v>15555.11</v>
      </c>
      <c r="D32" s="69">
        <v>2007.99</v>
      </c>
      <c r="E32" s="69">
        <v>2108.63</v>
      </c>
      <c r="F32" s="69">
        <f t="shared" si="0"/>
        <v>19671.730000000003</v>
      </c>
      <c r="G32" s="69">
        <v>9532.14</v>
      </c>
      <c r="H32" s="69">
        <v>1446.89</v>
      </c>
      <c r="I32" s="69">
        <v>1877.3</v>
      </c>
      <c r="J32" s="69">
        <f t="shared" si="1"/>
        <v>12856.329999999998</v>
      </c>
      <c r="K32" s="69">
        <v>2624.89</v>
      </c>
      <c r="L32" s="69">
        <v>240.99</v>
      </c>
      <c r="M32" s="69">
        <v>454.59</v>
      </c>
      <c r="N32" s="69">
        <f t="shared" si="2"/>
        <v>3320.4700000000003</v>
      </c>
      <c r="O32" s="69">
        <v>16396.74</v>
      </c>
      <c r="P32" s="69">
        <v>558.46</v>
      </c>
      <c r="Q32" s="69">
        <v>12648.4</v>
      </c>
      <c r="R32" s="69">
        <f t="shared" si="3"/>
        <v>29603.6</v>
      </c>
      <c r="S32" s="69">
        <f t="shared" si="4"/>
        <v>34576.740000000005</v>
      </c>
      <c r="T32" s="69">
        <f t="shared" si="5"/>
        <v>2807.44</v>
      </c>
      <c r="U32" s="69">
        <f t="shared" si="6"/>
        <v>15211.619999999999</v>
      </c>
      <c r="V32" s="69">
        <f t="shared" si="7"/>
        <v>52595.8</v>
      </c>
      <c r="W32" s="69">
        <v>10775.62</v>
      </c>
      <c r="X32" s="69">
        <v>881.32</v>
      </c>
      <c r="Y32" s="69">
        <v>269.81</v>
      </c>
      <c r="Z32" s="47">
        <f t="shared" si="8"/>
        <v>11926.75</v>
      </c>
      <c r="AA32" s="47">
        <f t="shared" si="9"/>
        <v>45352.36000000001</v>
      </c>
      <c r="AB32" s="47">
        <f t="shared" si="10"/>
        <v>3688.76</v>
      </c>
      <c r="AC32" s="47">
        <f t="shared" si="11"/>
        <v>15481.429999999998</v>
      </c>
      <c r="AD32" s="47">
        <f t="shared" si="12"/>
        <v>64522.55000000001</v>
      </c>
    </row>
    <row r="33" spans="1:30" ht="13.5" customHeight="1">
      <c r="A33" s="68">
        <v>26</v>
      </c>
      <c r="B33" s="10" t="s">
        <v>42</v>
      </c>
      <c r="C33" s="69">
        <v>44409.97</v>
      </c>
      <c r="D33" s="69">
        <v>84.94</v>
      </c>
      <c r="E33" s="69">
        <v>37767.59</v>
      </c>
      <c r="F33" s="69">
        <f t="shared" si="0"/>
        <v>82262.5</v>
      </c>
      <c r="G33" s="69">
        <v>23431.53</v>
      </c>
      <c r="H33" s="69">
        <v>80.64</v>
      </c>
      <c r="I33" s="69">
        <v>35522.19</v>
      </c>
      <c r="J33" s="69">
        <f t="shared" si="1"/>
        <v>59034.36</v>
      </c>
      <c r="K33" s="69">
        <v>5827.59</v>
      </c>
      <c r="L33" s="69">
        <v>7.15</v>
      </c>
      <c r="M33" s="69">
        <v>3622.32</v>
      </c>
      <c r="N33" s="69">
        <f t="shared" si="2"/>
        <v>9457.06</v>
      </c>
      <c r="O33" s="69">
        <v>11680.26</v>
      </c>
      <c r="P33" s="69">
        <v>36.96</v>
      </c>
      <c r="Q33" s="69">
        <v>549.5</v>
      </c>
      <c r="R33" s="69">
        <f t="shared" si="3"/>
        <v>12266.72</v>
      </c>
      <c r="S33" s="69">
        <f t="shared" si="4"/>
        <v>61917.82</v>
      </c>
      <c r="T33" s="69">
        <f t="shared" si="5"/>
        <v>129.05</v>
      </c>
      <c r="U33" s="69">
        <f t="shared" si="6"/>
        <v>41939.409999999996</v>
      </c>
      <c r="V33" s="69">
        <f t="shared" si="7"/>
        <v>103986.28</v>
      </c>
      <c r="W33" s="69">
        <v>7428.02</v>
      </c>
      <c r="X33" s="69">
        <v>9.31</v>
      </c>
      <c r="Y33" s="69">
        <v>26346.84</v>
      </c>
      <c r="Z33" s="47">
        <f t="shared" si="8"/>
        <v>33784.17</v>
      </c>
      <c r="AA33" s="47">
        <f t="shared" si="9"/>
        <v>69345.84</v>
      </c>
      <c r="AB33" s="47">
        <f t="shared" si="10"/>
        <v>138.36</v>
      </c>
      <c r="AC33" s="47">
        <f t="shared" si="11"/>
        <v>68286.25</v>
      </c>
      <c r="AD33" s="47">
        <f t="shared" si="12"/>
        <v>137770.45</v>
      </c>
    </row>
    <row r="34" spans="1:30" ht="13.5" customHeight="1">
      <c r="A34" s="68">
        <v>27</v>
      </c>
      <c r="B34" s="10" t="s">
        <v>43</v>
      </c>
      <c r="C34" s="69">
        <v>53970.07</v>
      </c>
      <c r="D34" s="69">
        <v>19.98</v>
      </c>
      <c r="E34" s="69">
        <v>64744.77</v>
      </c>
      <c r="F34" s="69">
        <f t="shared" si="0"/>
        <v>118734.82</v>
      </c>
      <c r="G34" s="69">
        <v>43433.92</v>
      </c>
      <c r="H34" s="69">
        <v>14.38</v>
      </c>
      <c r="I34" s="69">
        <v>55689.99</v>
      </c>
      <c r="J34" s="69">
        <f t="shared" si="1"/>
        <v>99138.29</v>
      </c>
      <c r="K34" s="69">
        <v>5604.52</v>
      </c>
      <c r="L34" s="69">
        <v>52.55</v>
      </c>
      <c r="M34" s="69">
        <v>1592.91</v>
      </c>
      <c r="N34" s="69">
        <f t="shared" si="2"/>
        <v>7249.9800000000005</v>
      </c>
      <c r="O34" s="69">
        <v>25263.68</v>
      </c>
      <c r="P34" s="69">
        <v>58.85</v>
      </c>
      <c r="Q34" s="69">
        <v>9284.83</v>
      </c>
      <c r="R34" s="69">
        <f t="shared" si="3"/>
        <v>34607.36</v>
      </c>
      <c r="S34" s="69">
        <f t="shared" si="4"/>
        <v>84838.26999999999</v>
      </c>
      <c r="T34" s="69">
        <f t="shared" si="5"/>
        <v>131.38</v>
      </c>
      <c r="U34" s="69">
        <f t="shared" si="6"/>
        <v>75622.51</v>
      </c>
      <c r="V34" s="69">
        <f t="shared" si="7"/>
        <v>160592.15999999997</v>
      </c>
      <c r="W34" s="69">
        <v>31926.49</v>
      </c>
      <c r="X34" s="69">
        <v>33.1</v>
      </c>
      <c r="Y34" s="69">
        <v>37213.44</v>
      </c>
      <c r="Z34" s="47">
        <f t="shared" si="8"/>
        <v>69173.03</v>
      </c>
      <c r="AA34" s="47">
        <f t="shared" si="9"/>
        <v>116764.76</v>
      </c>
      <c r="AB34" s="47">
        <f t="shared" si="10"/>
        <v>164.48</v>
      </c>
      <c r="AC34" s="47">
        <f t="shared" si="11"/>
        <v>112835.95</v>
      </c>
      <c r="AD34" s="47">
        <f t="shared" si="12"/>
        <v>229765.19</v>
      </c>
    </row>
    <row r="35" spans="1:30" ht="13.5" customHeight="1">
      <c r="A35" s="68">
        <v>28</v>
      </c>
      <c r="B35" s="10" t="s">
        <v>44</v>
      </c>
      <c r="C35" s="69">
        <v>4997.46</v>
      </c>
      <c r="D35" s="69">
        <v>272.18</v>
      </c>
      <c r="E35" s="69">
        <v>5237.57</v>
      </c>
      <c r="F35" s="69">
        <f t="shared" si="0"/>
        <v>10507.21</v>
      </c>
      <c r="G35" s="69">
        <v>2278.28</v>
      </c>
      <c r="H35" s="69">
        <v>227.04</v>
      </c>
      <c r="I35" s="69">
        <v>4927.09</v>
      </c>
      <c r="J35" s="69">
        <f t="shared" si="1"/>
        <v>7432.41</v>
      </c>
      <c r="K35" s="69">
        <v>657.81</v>
      </c>
      <c r="L35" s="69">
        <v>59.62</v>
      </c>
      <c r="M35" s="69">
        <v>916.42</v>
      </c>
      <c r="N35" s="69">
        <f t="shared" si="2"/>
        <v>1633.85</v>
      </c>
      <c r="O35" s="69">
        <v>4139.93</v>
      </c>
      <c r="P35" s="69">
        <v>336.79</v>
      </c>
      <c r="Q35" s="69">
        <v>1651.56</v>
      </c>
      <c r="R35" s="69">
        <f t="shared" si="3"/>
        <v>6128.280000000001</v>
      </c>
      <c r="S35" s="69">
        <f t="shared" si="4"/>
        <v>9795.2</v>
      </c>
      <c r="T35" s="69">
        <f t="shared" si="5"/>
        <v>668.59</v>
      </c>
      <c r="U35" s="69">
        <f t="shared" si="6"/>
        <v>7805.549999999999</v>
      </c>
      <c r="V35" s="69">
        <f t="shared" si="7"/>
        <v>18269.34</v>
      </c>
      <c r="W35" s="69">
        <v>2528.33</v>
      </c>
      <c r="X35" s="69">
        <v>222.36</v>
      </c>
      <c r="Y35" s="69">
        <v>14640.15</v>
      </c>
      <c r="Z35" s="47">
        <f t="shared" si="8"/>
        <v>17390.84</v>
      </c>
      <c r="AA35" s="47">
        <f t="shared" si="9"/>
        <v>12323.53</v>
      </c>
      <c r="AB35" s="47">
        <f t="shared" si="10"/>
        <v>890.95</v>
      </c>
      <c r="AC35" s="47">
        <f t="shared" si="11"/>
        <v>22445.699999999997</v>
      </c>
      <c r="AD35" s="47">
        <f t="shared" si="12"/>
        <v>35660.18</v>
      </c>
    </row>
    <row r="36" spans="1:30" ht="13.5" customHeight="1">
      <c r="A36" s="68">
        <v>29</v>
      </c>
      <c r="B36" s="10" t="s">
        <v>45</v>
      </c>
      <c r="C36" s="69">
        <v>93837.2</v>
      </c>
      <c r="D36" s="69">
        <v>0</v>
      </c>
      <c r="E36" s="69">
        <v>160.52</v>
      </c>
      <c r="F36" s="69">
        <f t="shared" si="0"/>
        <v>93997.72</v>
      </c>
      <c r="G36" s="69">
        <v>69827.47</v>
      </c>
      <c r="H36" s="69">
        <v>0</v>
      </c>
      <c r="I36" s="69">
        <v>157.92</v>
      </c>
      <c r="J36" s="69">
        <f t="shared" si="1"/>
        <v>69985.39</v>
      </c>
      <c r="K36" s="69">
        <v>6202.18</v>
      </c>
      <c r="L36" s="69">
        <v>0</v>
      </c>
      <c r="M36" s="69">
        <v>1.92</v>
      </c>
      <c r="N36" s="69">
        <f t="shared" si="2"/>
        <v>6204.1</v>
      </c>
      <c r="O36" s="69">
        <v>28531.1</v>
      </c>
      <c r="P36" s="69">
        <v>0</v>
      </c>
      <c r="Q36" s="69">
        <v>18.45</v>
      </c>
      <c r="R36" s="69">
        <f t="shared" si="3"/>
        <v>28549.55</v>
      </c>
      <c r="S36" s="69">
        <f t="shared" si="4"/>
        <v>128570.48000000001</v>
      </c>
      <c r="T36" s="69">
        <f t="shared" si="5"/>
        <v>0</v>
      </c>
      <c r="U36" s="69">
        <f t="shared" si="6"/>
        <v>180.89</v>
      </c>
      <c r="V36" s="69">
        <f t="shared" si="7"/>
        <v>128751.37000000001</v>
      </c>
      <c r="W36" s="69">
        <v>16762.85</v>
      </c>
      <c r="X36" s="69">
        <v>0</v>
      </c>
      <c r="Y36" s="69">
        <v>0</v>
      </c>
      <c r="Z36" s="47">
        <f t="shared" si="8"/>
        <v>16762.85</v>
      </c>
      <c r="AA36" s="47">
        <f t="shared" si="9"/>
        <v>145333.33000000002</v>
      </c>
      <c r="AB36" s="47">
        <f t="shared" si="10"/>
        <v>0</v>
      </c>
      <c r="AC36" s="47">
        <f t="shared" si="11"/>
        <v>180.89</v>
      </c>
      <c r="AD36" s="47">
        <f t="shared" si="12"/>
        <v>145514.22000000003</v>
      </c>
    </row>
    <row r="37" spans="1:30" ht="13.5" customHeight="1">
      <c r="A37" s="68">
        <v>30</v>
      </c>
      <c r="B37" s="10" t="s">
        <v>46</v>
      </c>
      <c r="C37" s="69">
        <v>23722.99</v>
      </c>
      <c r="D37" s="69">
        <v>155.72</v>
      </c>
      <c r="E37" s="69">
        <v>14770.4</v>
      </c>
      <c r="F37" s="69">
        <f t="shared" si="0"/>
        <v>38649.11</v>
      </c>
      <c r="G37" s="69">
        <v>16402.57</v>
      </c>
      <c r="H37" s="69">
        <v>120.12</v>
      </c>
      <c r="I37" s="69">
        <v>13310.91</v>
      </c>
      <c r="J37" s="69">
        <f t="shared" si="1"/>
        <v>29833.6</v>
      </c>
      <c r="K37" s="69">
        <v>95512.71</v>
      </c>
      <c r="L37" s="69">
        <v>49.26</v>
      </c>
      <c r="M37" s="69">
        <v>339.36</v>
      </c>
      <c r="N37" s="69">
        <f t="shared" si="2"/>
        <v>95901.33</v>
      </c>
      <c r="O37" s="69">
        <v>226548.7</v>
      </c>
      <c r="P37" s="69">
        <v>1591.3</v>
      </c>
      <c r="Q37" s="69">
        <v>5801.36</v>
      </c>
      <c r="R37" s="69">
        <f t="shared" si="3"/>
        <v>233941.36</v>
      </c>
      <c r="S37" s="69">
        <f t="shared" si="4"/>
        <v>345784.4</v>
      </c>
      <c r="T37" s="69">
        <f t="shared" si="5"/>
        <v>1796.28</v>
      </c>
      <c r="U37" s="69">
        <f t="shared" si="6"/>
        <v>20911.12</v>
      </c>
      <c r="V37" s="69">
        <f t="shared" si="7"/>
        <v>368491.80000000005</v>
      </c>
      <c r="W37" s="69">
        <v>299520.17</v>
      </c>
      <c r="X37" s="69">
        <v>1360.8</v>
      </c>
      <c r="Y37" s="69">
        <v>32888.16</v>
      </c>
      <c r="Z37" s="47">
        <f t="shared" si="8"/>
        <v>333769.13</v>
      </c>
      <c r="AA37" s="47">
        <f t="shared" si="9"/>
        <v>645304.5700000001</v>
      </c>
      <c r="AB37" s="47">
        <f t="shared" si="10"/>
        <v>3157.08</v>
      </c>
      <c r="AC37" s="47">
        <f t="shared" si="11"/>
        <v>53799.28</v>
      </c>
      <c r="AD37" s="47">
        <f t="shared" si="12"/>
        <v>702260.93</v>
      </c>
    </row>
    <row r="38" spans="1:30" ht="13.5" customHeight="1">
      <c r="A38" s="68">
        <v>31</v>
      </c>
      <c r="B38" s="10" t="s">
        <v>47</v>
      </c>
      <c r="C38" s="69">
        <v>19345.72</v>
      </c>
      <c r="D38" s="69">
        <v>422.63</v>
      </c>
      <c r="E38" s="69">
        <v>0</v>
      </c>
      <c r="F38" s="69">
        <f t="shared" si="0"/>
        <v>19768.350000000002</v>
      </c>
      <c r="G38" s="69">
        <v>17858.3</v>
      </c>
      <c r="H38" s="69">
        <v>413.88</v>
      </c>
      <c r="I38" s="69">
        <v>0</v>
      </c>
      <c r="J38" s="69">
        <f t="shared" si="1"/>
        <v>18272.18</v>
      </c>
      <c r="K38" s="69">
        <v>614.68</v>
      </c>
      <c r="L38" s="69">
        <v>0</v>
      </c>
      <c r="M38" s="69">
        <v>0</v>
      </c>
      <c r="N38" s="69">
        <f t="shared" si="2"/>
        <v>614.68</v>
      </c>
      <c r="O38" s="69">
        <v>7954.62</v>
      </c>
      <c r="P38" s="69">
        <v>38.65</v>
      </c>
      <c r="Q38" s="69">
        <v>0</v>
      </c>
      <c r="R38" s="69">
        <f t="shared" si="3"/>
        <v>7993.2699999999995</v>
      </c>
      <c r="S38" s="69">
        <f t="shared" si="4"/>
        <v>27915.02</v>
      </c>
      <c r="T38" s="69">
        <f t="shared" si="5"/>
        <v>461.28</v>
      </c>
      <c r="U38" s="69">
        <f t="shared" si="6"/>
        <v>0</v>
      </c>
      <c r="V38" s="69">
        <f t="shared" si="7"/>
        <v>28376.3</v>
      </c>
      <c r="W38" s="69">
        <v>3518.56</v>
      </c>
      <c r="X38" s="69">
        <v>27.5</v>
      </c>
      <c r="Y38" s="69">
        <v>0</v>
      </c>
      <c r="Z38" s="47">
        <f t="shared" si="8"/>
        <v>3546.06</v>
      </c>
      <c r="AA38" s="47">
        <f t="shared" si="9"/>
        <v>31433.58</v>
      </c>
      <c r="AB38" s="47">
        <f t="shared" si="10"/>
        <v>488.78</v>
      </c>
      <c r="AC38" s="47">
        <f t="shared" si="11"/>
        <v>0</v>
      </c>
      <c r="AD38" s="47">
        <f t="shared" si="12"/>
        <v>31922.36</v>
      </c>
    </row>
    <row r="39" spans="1:30" ht="13.5" customHeight="1">
      <c r="A39" s="68">
        <v>32</v>
      </c>
      <c r="B39" s="10" t="s">
        <v>48</v>
      </c>
      <c r="C39" s="69">
        <v>13906.54</v>
      </c>
      <c r="D39" s="69">
        <v>3196.43</v>
      </c>
      <c r="E39" s="69">
        <v>10464.64</v>
      </c>
      <c r="F39" s="69">
        <f t="shared" si="0"/>
        <v>27567.61</v>
      </c>
      <c r="G39" s="69">
        <v>12990.05</v>
      </c>
      <c r="H39" s="69">
        <v>3186.11</v>
      </c>
      <c r="I39" s="69">
        <v>10280.28</v>
      </c>
      <c r="J39" s="69">
        <f t="shared" si="1"/>
        <v>26456.440000000002</v>
      </c>
      <c r="K39" s="69">
        <v>703</v>
      </c>
      <c r="L39" s="69">
        <v>0</v>
      </c>
      <c r="M39" s="69">
        <v>0</v>
      </c>
      <c r="N39" s="69">
        <f t="shared" si="2"/>
        <v>703</v>
      </c>
      <c r="O39" s="69">
        <v>1792.22</v>
      </c>
      <c r="P39" s="69">
        <v>0.76</v>
      </c>
      <c r="Q39" s="69">
        <v>0</v>
      </c>
      <c r="R39" s="69">
        <f t="shared" si="3"/>
        <v>1792.98</v>
      </c>
      <c r="S39" s="69">
        <f t="shared" si="4"/>
        <v>16401.760000000002</v>
      </c>
      <c r="T39" s="69">
        <f t="shared" si="5"/>
        <v>3197.19</v>
      </c>
      <c r="U39" s="69">
        <f t="shared" si="6"/>
        <v>10464.64</v>
      </c>
      <c r="V39" s="69">
        <f t="shared" si="7"/>
        <v>30063.59</v>
      </c>
      <c r="W39" s="69">
        <v>2057.12</v>
      </c>
      <c r="X39" s="69">
        <v>18.39</v>
      </c>
      <c r="Y39" s="69">
        <v>1888.73</v>
      </c>
      <c r="Z39" s="47">
        <f t="shared" si="8"/>
        <v>3964.24</v>
      </c>
      <c r="AA39" s="47">
        <f t="shared" si="9"/>
        <v>18458.88</v>
      </c>
      <c r="AB39" s="47">
        <f t="shared" si="10"/>
        <v>3215.58</v>
      </c>
      <c r="AC39" s="47">
        <f t="shared" si="11"/>
        <v>12353.369999999999</v>
      </c>
      <c r="AD39" s="47">
        <f t="shared" si="12"/>
        <v>34027.83</v>
      </c>
    </row>
    <row r="40" spans="1:30" ht="13.5" customHeight="1">
      <c r="A40" s="68">
        <v>33</v>
      </c>
      <c r="B40" s="10" t="s">
        <v>49</v>
      </c>
      <c r="C40" s="69">
        <v>23083.39</v>
      </c>
      <c r="D40" s="69">
        <v>3030.79</v>
      </c>
      <c r="E40" s="69">
        <v>32255.98</v>
      </c>
      <c r="F40" s="69">
        <f t="shared" si="0"/>
        <v>58370.16</v>
      </c>
      <c r="G40" s="69">
        <v>21736.68</v>
      </c>
      <c r="H40" s="69">
        <v>2979.85</v>
      </c>
      <c r="I40" s="69">
        <v>31697.93</v>
      </c>
      <c r="J40" s="69">
        <f t="shared" si="1"/>
        <v>56414.46</v>
      </c>
      <c r="K40" s="69">
        <v>2894.79</v>
      </c>
      <c r="L40" s="69">
        <v>0.3</v>
      </c>
      <c r="M40" s="69">
        <v>6.77</v>
      </c>
      <c r="N40" s="69">
        <f t="shared" si="2"/>
        <v>2901.86</v>
      </c>
      <c r="O40" s="69">
        <v>9884.51</v>
      </c>
      <c r="P40" s="69">
        <v>1199.82</v>
      </c>
      <c r="Q40" s="69">
        <v>57.28</v>
      </c>
      <c r="R40" s="69">
        <f t="shared" si="3"/>
        <v>11141.61</v>
      </c>
      <c r="S40" s="69">
        <f t="shared" si="4"/>
        <v>35862.69</v>
      </c>
      <c r="T40" s="69">
        <f t="shared" si="5"/>
        <v>4230.91</v>
      </c>
      <c r="U40" s="69">
        <f t="shared" si="6"/>
        <v>32320.03</v>
      </c>
      <c r="V40" s="69">
        <f t="shared" si="7"/>
        <v>72413.63</v>
      </c>
      <c r="W40" s="69">
        <v>6470.17</v>
      </c>
      <c r="X40" s="69">
        <v>192.2</v>
      </c>
      <c r="Y40" s="69">
        <v>3270.13</v>
      </c>
      <c r="Z40" s="47">
        <f t="shared" si="8"/>
        <v>9932.5</v>
      </c>
      <c r="AA40" s="47">
        <f t="shared" si="9"/>
        <v>42332.86</v>
      </c>
      <c r="AB40" s="47">
        <f t="shared" si="10"/>
        <v>4423.11</v>
      </c>
      <c r="AC40" s="47">
        <f t="shared" si="11"/>
        <v>35590.159999999996</v>
      </c>
      <c r="AD40" s="47">
        <f t="shared" si="12"/>
        <v>82346.13</v>
      </c>
    </row>
    <row r="41" spans="1:30" ht="13.5" customHeight="1">
      <c r="A41" s="48"/>
      <c r="B41" s="48" t="s">
        <v>121</v>
      </c>
      <c r="C41" s="49">
        <f>SUM(C8:C40)</f>
        <v>1130745.3499999999</v>
      </c>
      <c r="D41" s="49">
        <f>SUM(D8:D40)</f>
        <v>106927.29999999999</v>
      </c>
      <c r="E41" s="49">
        <f>SUM(E8:E40)</f>
        <v>847721.15</v>
      </c>
      <c r="F41" s="49">
        <f t="shared" si="0"/>
        <v>2085393.7999999998</v>
      </c>
      <c r="G41" s="49">
        <f>SUM(G8:G40)</f>
        <v>891790.1100000002</v>
      </c>
      <c r="H41" s="49">
        <f>SUM(H8:H40)</f>
        <v>103651.51000000001</v>
      </c>
      <c r="I41" s="49">
        <f>SUM(I8:I40)</f>
        <v>807015.0600000003</v>
      </c>
      <c r="J41" s="49">
        <f t="shared" si="1"/>
        <v>1802456.6800000006</v>
      </c>
      <c r="K41" s="49">
        <f>SUM(K8:K40)</f>
        <v>382143.05000000005</v>
      </c>
      <c r="L41" s="49">
        <f>SUM(L8:L40)</f>
        <v>949.1999999999998</v>
      </c>
      <c r="M41" s="49">
        <f>SUM(M8:M40)</f>
        <v>19567.309999999998</v>
      </c>
      <c r="N41" s="49">
        <f t="shared" si="2"/>
        <v>402659.56000000006</v>
      </c>
      <c r="O41" s="49">
        <f>SUM(O8:O40)</f>
        <v>761780.38</v>
      </c>
      <c r="P41" s="49">
        <f>SUM(P8:P40)</f>
        <v>11273.289999999999</v>
      </c>
      <c r="Q41" s="49">
        <f>SUM(Q8:Q40)</f>
        <v>48157.969999999994</v>
      </c>
      <c r="R41" s="49">
        <f t="shared" si="3"/>
        <v>821211.64</v>
      </c>
      <c r="S41" s="49">
        <f>SUM(S8:S40)</f>
        <v>2274668.7799999993</v>
      </c>
      <c r="T41" s="49">
        <f>SUM(T8:T40)</f>
        <v>119149.79000000001</v>
      </c>
      <c r="U41" s="49">
        <f>SUM(U8:U40)</f>
        <v>915446.43</v>
      </c>
      <c r="V41" s="49">
        <f t="shared" si="7"/>
        <v>3309264.9999999995</v>
      </c>
      <c r="W41" s="49">
        <f>SUM(W8:W40)</f>
        <v>941256.8200000001</v>
      </c>
      <c r="X41" s="49">
        <f>SUM(X8:X40)</f>
        <v>7183.9800000000005</v>
      </c>
      <c r="Y41" s="49">
        <f>SUM(Y8:Y40)</f>
        <v>171950.84000000003</v>
      </c>
      <c r="Z41" s="49">
        <f t="shared" si="8"/>
        <v>1120391.6400000001</v>
      </c>
      <c r="AA41" s="49">
        <f>SUM(AA8:AA40)</f>
        <v>3215925.599999999</v>
      </c>
      <c r="AB41" s="49">
        <f>SUM(AB8:AB40)</f>
        <v>126333.76999999999</v>
      </c>
      <c r="AC41" s="49">
        <f>SUM(AC8:AC40)</f>
        <v>1087397.27</v>
      </c>
      <c r="AD41" s="49">
        <f t="shared" si="12"/>
        <v>4429656.639999999</v>
      </c>
    </row>
    <row r="42" ht="15" customHeight="1"/>
    <row r="43" spans="3:30" ht="15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ht="15" customHeight="1">
      <c r="J44" s="50"/>
    </row>
    <row r="45" ht="15" customHeight="1"/>
    <row r="46" spans="7:10" ht="15" customHeight="1">
      <c r="G46" s="51"/>
      <c r="H46" s="51"/>
      <c r="I46" s="51"/>
      <c r="J46" s="5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</sheetData>
  <sheetProtection password="CA2B" sheet="1" objects="1" scenarios="1"/>
  <mergeCells count="9">
    <mergeCell ref="A6:A7"/>
    <mergeCell ref="B6:B7"/>
    <mergeCell ref="G6:J6"/>
    <mergeCell ref="AA6:AD6"/>
    <mergeCell ref="K6:N6"/>
    <mergeCell ref="O6:R6"/>
    <mergeCell ref="S6:V6"/>
    <mergeCell ref="W6:Z6"/>
    <mergeCell ref="C6:F6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b012115</dc:creator>
  <cp:keywords/>
  <dc:description/>
  <cp:lastModifiedBy>b012115</cp:lastModifiedBy>
  <dcterms:created xsi:type="dcterms:W3CDTF">2014-01-17T12:43:19Z</dcterms:created>
  <dcterms:modified xsi:type="dcterms:W3CDTF">2014-01-17T12:56:47Z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