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Sub Committee meetings\MSME\May 2022\Annexures\"/>
    </mc:Choice>
  </mc:AlternateContent>
  <bookViews>
    <workbookView xWindow="0" yWindow="0" windowWidth="20460" windowHeight="7020" activeTab="1"/>
  </bookViews>
  <sheets>
    <sheet name="Bankwise" sheetId="1" r:id="rId1"/>
    <sheet name="Districtwise" sheetId="2" r:id="rId2"/>
  </sheets>
  <definedNames>
    <definedName name="_xlnm.Print_Area" localSheetId="0">Bankwise!$A$1:$P$63</definedName>
    <definedName name="_xlnm.Print_Area" localSheetId="1">Districtwise!$A$1:$P$44</definedName>
    <definedName name="_xlnm.Print_Titles" localSheetId="0">Bankwise!$A:$B,Bankwise!$1:$54</definedName>
    <definedName name="_xlnm.Print_Titles" localSheetId="1">Districtwise!$A:$B,Districtwise!$1:$43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8" i="2"/>
  <c r="P35" i="1" l="1"/>
  <c r="P36" i="1"/>
  <c r="M47" i="1" l="1"/>
  <c r="C58" i="1" l="1"/>
  <c r="D58" i="1"/>
  <c r="E58" i="1"/>
  <c r="F58" i="1"/>
  <c r="G58" i="1"/>
  <c r="H58" i="1"/>
  <c r="I58" i="1"/>
  <c r="J58" i="1"/>
  <c r="K58" i="1"/>
  <c r="L58" i="1"/>
  <c r="M58" i="1"/>
  <c r="P58" i="1" s="1"/>
  <c r="N58" i="1"/>
  <c r="O58" i="1"/>
  <c r="P57" i="1" l="1"/>
  <c r="O20" i="1" l="1"/>
  <c r="P20" i="1" s="1"/>
  <c r="O19" i="1"/>
  <c r="P19" i="1" s="1"/>
  <c r="O40" i="1" l="1"/>
  <c r="O41" i="1"/>
  <c r="O42" i="1"/>
  <c r="O43" i="1"/>
  <c r="O44" i="1"/>
  <c r="O45" i="1"/>
  <c r="O46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N40" i="1"/>
  <c r="N41" i="1"/>
  <c r="N42" i="1"/>
  <c r="N43" i="1"/>
  <c r="N44" i="1"/>
  <c r="N45" i="1"/>
  <c r="N46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0" i="1"/>
  <c r="N11" i="1"/>
  <c r="N12" i="1"/>
  <c r="N13" i="1"/>
  <c r="N14" i="1"/>
  <c r="N15" i="1"/>
  <c r="N16" i="1"/>
  <c r="N17" i="1"/>
  <c r="N18" i="1"/>
  <c r="N19" i="1"/>
  <c r="N20" i="1"/>
  <c r="L44" i="2" l="1"/>
  <c r="K44" i="2"/>
  <c r="J44" i="2"/>
  <c r="I44" i="2"/>
  <c r="H44" i="2"/>
  <c r="G44" i="2"/>
  <c r="F44" i="2"/>
  <c r="E44" i="2"/>
  <c r="D44" i="2"/>
  <c r="C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44" i="2" l="1"/>
  <c r="N44" i="2"/>
  <c r="M56" i="1"/>
  <c r="L56" i="1"/>
  <c r="K56" i="1"/>
  <c r="J56" i="1"/>
  <c r="I56" i="1"/>
  <c r="H56" i="1"/>
  <c r="G56" i="1"/>
  <c r="F56" i="1"/>
  <c r="E56" i="1"/>
  <c r="D56" i="1"/>
  <c r="C56" i="1"/>
  <c r="O55" i="1"/>
  <c r="P55" i="1" s="1"/>
  <c r="N55" i="1"/>
  <c r="N56" i="1" s="1"/>
  <c r="M54" i="1"/>
  <c r="L54" i="1"/>
  <c r="K54" i="1"/>
  <c r="J54" i="1"/>
  <c r="I54" i="1"/>
  <c r="H54" i="1"/>
  <c r="G54" i="1"/>
  <c r="F54" i="1"/>
  <c r="E54" i="1"/>
  <c r="D54" i="1"/>
  <c r="C54" i="1"/>
  <c r="O53" i="1"/>
  <c r="P53" i="1" s="1"/>
  <c r="N53" i="1"/>
  <c r="O52" i="1"/>
  <c r="N52" i="1"/>
  <c r="O51" i="1"/>
  <c r="P51" i="1" s="1"/>
  <c r="N51" i="1"/>
  <c r="L51" i="1"/>
  <c r="K51" i="1"/>
  <c r="J51" i="1"/>
  <c r="I51" i="1"/>
  <c r="H51" i="1"/>
  <c r="G51" i="1"/>
  <c r="F51" i="1"/>
  <c r="E51" i="1"/>
  <c r="D51" i="1"/>
  <c r="C51" i="1"/>
  <c r="P50" i="1"/>
  <c r="M49" i="1"/>
  <c r="L49" i="1"/>
  <c r="K49" i="1"/>
  <c r="J49" i="1"/>
  <c r="I49" i="1"/>
  <c r="H49" i="1"/>
  <c r="G49" i="1"/>
  <c r="F49" i="1"/>
  <c r="E49" i="1"/>
  <c r="D49" i="1"/>
  <c r="C49" i="1"/>
  <c r="O48" i="1"/>
  <c r="P48" i="1" s="1"/>
  <c r="N48" i="1"/>
  <c r="N49" i="1" s="1"/>
  <c r="L47" i="1"/>
  <c r="K47" i="1"/>
  <c r="J47" i="1"/>
  <c r="I47" i="1"/>
  <c r="H47" i="1"/>
  <c r="G47" i="1"/>
  <c r="F47" i="1"/>
  <c r="E47" i="1"/>
  <c r="D47" i="1"/>
  <c r="C47" i="1"/>
  <c r="P46" i="1"/>
  <c r="P45" i="1"/>
  <c r="P44" i="1"/>
  <c r="P43" i="1"/>
  <c r="P42" i="1"/>
  <c r="P41" i="1"/>
  <c r="P40" i="1"/>
  <c r="O39" i="1"/>
  <c r="N39" i="1"/>
  <c r="M38" i="1"/>
  <c r="L38" i="1"/>
  <c r="K38" i="1"/>
  <c r="J38" i="1"/>
  <c r="I38" i="1"/>
  <c r="H38" i="1"/>
  <c r="G38" i="1"/>
  <c r="F38" i="1"/>
  <c r="E38" i="1"/>
  <c r="D38" i="1"/>
  <c r="C38" i="1"/>
  <c r="P37" i="1"/>
  <c r="P34" i="1"/>
  <c r="P33" i="1"/>
  <c r="P32" i="1"/>
  <c r="P31" i="1"/>
  <c r="P30" i="1"/>
  <c r="P29" i="1"/>
  <c r="P28" i="1"/>
  <c r="P27" i="1"/>
  <c r="P26" i="1"/>
  <c r="P25" i="1"/>
  <c r="P24" i="1"/>
  <c r="P23" i="1"/>
  <c r="O22" i="1"/>
  <c r="P22" i="1" s="1"/>
  <c r="N22" i="1"/>
  <c r="M21" i="1"/>
  <c r="L21" i="1"/>
  <c r="K21" i="1"/>
  <c r="J21" i="1"/>
  <c r="I21" i="1"/>
  <c r="H21" i="1"/>
  <c r="G21" i="1"/>
  <c r="F21" i="1"/>
  <c r="E21" i="1"/>
  <c r="D21" i="1"/>
  <c r="C21" i="1"/>
  <c r="O9" i="1"/>
  <c r="P9" i="1" s="1"/>
  <c r="N9" i="1"/>
  <c r="O54" i="1" l="1"/>
  <c r="P54" i="1" s="1"/>
  <c r="C59" i="1"/>
  <c r="E59" i="1"/>
  <c r="D59" i="1"/>
  <c r="F59" i="1"/>
  <c r="K59" i="1"/>
  <c r="O56" i="1"/>
  <c r="P56" i="1" s="1"/>
  <c r="L59" i="1"/>
  <c r="G59" i="1"/>
  <c r="H59" i="1"/>
  <c r="N21" i="1"/>
  <c r="N47" i="1"/>
  <c r="O49" i="1"/>
  <c r="P49" i="1" s="1"/>
  <c r="I59" i="1"/>
  <c r="M59" i="1"/>
  <c r="N38" i="1"/>
  <c r="O47" i="1"/>
  <c r="P47" i="1" s="1"/>
  <c r="J59" i="1"/>
  <c r="P39" i="1"/>
  <c r="N54" i="1"/>
  <c r="O21" i="1"/>
  <c r="O38" i="1"/>
  <c r="P38" i="1" s="1"/>
  <c r="P52" i="1"/>
  <c r="N59" i="1" l="1"/>
  <c r="O59" i="1"/>
  <c r="P59" i="1" s="1"/>
  <c r="P21" i="1"/>
</calcChain>
</file>

<file path=xl/sharedStrings.xml><?xml version="1.0" encoding="utf-8"?>
<sst xmlns="http://schemas.openxmlformats.org/spreadsheetml/2006/main" count="140" uniqueCount="108">
  <si>
    <t>Rs. In lakh</t>
  </si>
  <si>
    <t>Sr. No.</t>
  </si>
  <si>
    <t>Bank</t>
  </si>
  <si>
    <t>Micro Enterprises
(Manu + Service)</t>
  </si>
  <si>
    <t>Small Enterprises
(Manu + Service)</t>
  </si>
  <si>
    <t>Medium Enterprises
(Manu + Service)</t>
  </si>
  <si>
    <t>Khadi &amp; Village Industries</t>
  </si>
  <si>
    <t>Others under MSMEs</t>
  </si>
  <si>
    <t>Total MSME</t>
  </si>
  <si>
    <t>No. of Acc</t>
  </si>
  <si>
    <t>Amt</t>
  </si>
  <si>
    <t>Ann Tgt</t>
  </si>
  <si>
    <t>% Ach</t>
  </si>
  <si>
    <t>Sub Total PSBs</t>
  </si>
  <si>
    <t>Sub Total Pvt Sec Banks</t>
  </si>
  <si>
    <t>Sub T Small Fin Bks</t>
  </si>
  <si>
    <t>DBS Bank</t>
  </si>
  <si>
    <t>Sub T WOS of Foreign Bks</t>
  </si>
  <si>
    <t>India Post Payments Bank</t>
  </si>
  <si>
    <t>Sub T Payment Bks</t>
  </si>
  <si>
    <t>Maharashtra  Gramin Bank</t>
  </si>
  <si>
    <t>Vidarbha Kshetriya Gramin Bank</t>
  </si>
  <si>
    <t>Sub Total Gramin Banks</t>
  </si>
  <si>
    <t>M.S.Coop. / DCC Banks</t>
  </si>
  <si>
    <t>Sub Total Co.Op Banks</t>
  </si>
  <si>
    <t>Other Banks</t>
  </si>
  <si>
    <t>Sub Total Other Banks</t>
  </si>
  <si>
    <t>Grand Total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</si>
  <si>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</si>
  <si>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</si>
  <si>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</si>
  <si>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</si>
  <si>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</si>
  <si>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</si>
  <si>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</si>
  <si>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</si>
  <si>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</si>
  <si>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</si>
  <si>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</si>
  <si>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</si>
  <si>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</si>
  <si>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</si>
  <si>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</si>
  <si>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</si>
  <si>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</si>
  <si>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</si>
  <si>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</si>
  <si>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</si>
  <si>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</si>
  <si>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</si>
  <si>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</si>
  <si>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</si>
  <si>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</si>
  <si>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</si>
  <si>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</si>
  <si>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</si>
  <si>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</si>
  <si>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</si>
  <si>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</si>
  <si>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</si>
  <si>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</si>
  <si>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</si>
  <si>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</si>
  <si>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</si>
  <si>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</si>
  <si>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</si>
  <si>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</si>
  <si>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</si>
  <si>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</si>
  <si>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</si>
  <si>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</si>
  <si>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</si>
  <si>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</si>
  <si>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</si>
  <si>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</si>
  <si>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</si>
  <si>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</si>
  <si>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</si>
  <si>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</si>
  <si>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</si>
  <si>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</si>
  <si>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</si>
  <si>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</si>
  <si>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</si>
  <si>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</si>
  <si>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</si>
  <si>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</si>
  <si>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</si>
  <si>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</si>
  <si>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</si>
  <si>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</si>
  <si>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</si>
  <si>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</si>
  <si>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ESAF BANK</t>
  </si>
  <si>
    <t>BANK OF MAHARASHTRA</t>
  </si>
  <si>
    <t xml:space="preserve">    As on 31.12.2021 MSME Disbursement was 94% </t>
  </si>
  <si>
    <t>SLBC Maharashtra - Annexure 4</t>
  </si>
  <si>
    <t>SLBC Maharashtra - Annexure- 5</t>
  </si>
  <si>
    <t>EQUITAS SFB</t>
  </si>
  <si>
    <t xml:space="preserve">FINCARE SFB </t>
  </si>
  <si>
    <t>JANA SFB</t>
  </si>
  <si>
    <t>SURYODAY SFB</t>
  </si>
  <si>
    <t>UJJIVAN SFB</t>
  </si>
  <si>
    <t>UTKARSH SFB</t>
  </si>
  <si>
    <t>AU SFB</t>
  </si>
  <si>
    <t xml:space="preserve">                     As on 31.03.2021 MSME Disbursement was 63 % </t>
  </si>
  <si>
    <t>District wise MSME - Disbursements under ACP 2021-22 (01.04.2021 to 31.03.2022)</t>
  </si>
  <si>
    <t>Bank wise MSME - Disbursements under ACP 2021-22 (01.04.2021 to 31.03.2022)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</si>
</sst>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3" borderId="2" xfId="1" applyFont="1" applyFill="1" applyBorder="1" applyAlignment="1" applyProtection="1">
      <alignment horizontal="center" vertical="center" wrapText="1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 shrinkToFit="1"/>
      <protection hidden="1"/>
    </xf>
    <xf numFmtId="1" fontId="6" fillId="0" borderId="2" xfId="1" applyNumberFormat="1" applyFont="1" applyBorder="1" applyAlignment="1" applyProtection="1">
      <alignment vertical="center" shrinkToFit="1"/>
      <protection locked="0" hidden="1"/>
    </xf>
    <xf numFmtId="0" fontId="6" fillId="4" borderId="2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vertical="center" shrinkToFit="1"/>
      <protection hidden="1"/>
    </xf>
    <xf numFmtId="1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 shrinkToFit="1"/>
    </xf>
    <xf numFmtId="1" fontId="6" fillId="0" borderId="2" xfId="1" applyNumberFormat="1" applyFont="1" applyFill="1" applyBorder="1" applyAlignment="1" applyProtection="1">
      <alignment horizontal="right" vertical="center" shrinkToFit="1"/>
      <protection hidden="1"/>
    </xf>
    <xf numFmtId="1" fontId="5" fillId="0" borderId="2" xfId="1" applyNumberFormat="1" applyFont="1" applyFill="1" applyBorder="1" applyAlignment="1" applyProtection="1">
      <alignment horizontal="right" vertical="center" shrinkToFit="1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1" fontId="6" fillId="0" borderId="2" xfId="1" applyNumberFormat="1" applyFont="1" applyBorder="1" applyAlignment="1" applyProtection="1">
      <alignment horizontal="right" vertical="center" shrinkToFit="1"/>
      <protection hidden="1"/>
    </xf>
    <xf numFmtId="0" fontId="6" fillId="5" borderId="2" xfId="1" applyFont="1" applyFill="1" applyBorder="1" applyAlignment="1" applyProtection="1">
      <alignment vertical="center"/>
      <protection hidden="1"/>
    </xf>
    <xf numFmtId="0" fontId="5" fillId="5" borderId="2" xfId="1" applyFont="1" applyFill="1" applyBorder="1" applyAlignment="1" applyProtection="1">
      <alignment vertical="center" shrinkToFit="1"/>
      <protection hidden="1"/>
    </xf>
    <xf numFmtId="1" fontId="5" fillId="5" borderId="2" xfId="1" applyNumberFormat="1" applyFont="1" applyFill="1" applyBorder="1" applyAlignment="1" applyProtection="1">
      <alignment horizontal="right" vertical="center" shrinkToFit="1"/>
      <protection hidden="1"/>
    </xf>
    <xf numFmtId="1" fontId="4" fillId="0" borderId="0" xfId="1" applyNumberFormat="1" applyBorder="1" applyAlignment="1" applyProtection="1">
      <alignment horizontal="center" vertical="center" shrinkToFit="1"/>
      <protection hidden="1"/>
    </xf>
    <xf numFmtId="1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5" fillId="6" borderId="2" xfId="1" applyFont="1" applyFill="1" applyBorder="1" applyAlignment="1" applyProtection="1">
      <alignment vertical="center"/>
      <protection hidden="1"/>
    </xf>
    <xf numFmtId="1" fontId="5" fillId="6" borderId="2" xfId="0" applyNumberFormat="1" applyFont="1" applyFill="1" applyBorder="1" applyAlignment="1">
      <alignment horizontal="center" vertical="center"/>
    </xf>
    <xf numFmtId="1" fontId="5" fillId="6" borderId="2" xfId="1" applyNumberFormat="1" applyFont="1" applyFill="1" applyBorder="1" applyAlignment="1" applyProtection="1">
      <alignment vertical="center" shrinkToFit="1"/>
      <protection locked="0" hidden="1"/>
    </xf>
    <xf numFmtId="0" fontId="4" fillId="0" borderId="0" xfId="0" applyFont="1" applyAlignment="1">
      <alignment horizontal="center" vertical="center"/>
    </xf>
    <xf numFmtId="0" fontId="6" fillId="0" borderId="2" xfId="1" applyFont="1" applyFill="1" applyBorder="1" applyAlignment="1" applyProtection="1">
      <alignment vertical="center" shrinkToFit="1"/>
      <protection hidden="1"/>
    </xf>
    <xf numFmtId="0" fontId="6" fillId="0" borderId="2" xfId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3"/>
  <sheetViews>
    <sheetView zoomScaleNormal="100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S41" sqref="S41"/>
    </sheetView>
  </sheetViews>
  <sheetFormatPr defaultRowHeight="12.75" x14ac:dyDescent="0.2"/>
  <cols>
    <col min="1" max="1" width="5.7109375" style="1" customWidth="1"/>
    <col min="2" max="2" width="19.7109375" style="1" customWidth="1"/>
    <col min="3" max="4" width="10.5703125" style="1" customWidth="1"/>
    <col min="5" max="5" width="8.28515625" style="1" customWidth="1"/>
    <col min="6" max="7" width="10.140625" style="1" customWidth="1"/>
    <col min="8" max="8" width="12.140625" style="1" customWidth="1"/>
    <col min="9" max="11" width="7.7109375" style="1" customWidth="1"/>
    <col min="12" max="12" width="9.5703125" style="1" customWidth="1"/>
    <col min="13" max="13" width="12.140625" style="1" customWidth="1"/>
    <col min="14" max="14" width="10.7109375" style="1" customWidth="1"/>
    <col min="15" max="15" width="11.28515625" style="1" customWidth="1"/>
    <col min="16" max="16" width="9.5703125" style="1" customWidth="1"/>
    <col min="17" max="16384" width="9.140625" style="1"/>
  </cols>
  <sheetData>
    <row r="1" spans="1:16" ht="20.25" x14ac:dyDescent="0.2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6" ht="18" x14ac:dyDescent="0.2">
      <c r="A3" s="45" t="s">
        <v>107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 customHeight="1" x14ac:dyDescent="0.2">
      <c r="A4" s="4"/>
      <c r="B4" s="5"/>
      <c r="C4" s="46"/>
      <c r="D4" s="46"/>
      <c r="E4" s="46"/>
      <c r="F4" s="46"/>
      <c r="G4" s="46"/>
      <c r="H4" s="46"/>
      <c r="I4" s="46"/>
      <c r="J4" s="46"/>
      <c r="K4" s="46"/>
      <c r="L4" s="46"/>
      <c r="M4" s="6"/>
      <c r="N4" s="5"/>
      <c r="O4" s="7"/>
      <c r="P4" s="7" t="s">
        <v>0</v>
      </c>
    </row>
    <row r="5" spans="1:16" ht="30" customHeight="1" x14ac:dyDescent="0.2">
      <c r="A5" s="47" t="s">
        <v>1</v>
      </c>
      <c r="B5" s="47" t="s">
        <v>2</v>
      </c>
      <c r="C5" s="47" t="s">
        <v>3</v>
      </c>
      <c r="D5" s="47"/>
      <c r="E5" s="47" t="s">
        <v>4</v>
      </c>
      <c r="F5" s="47"/>
      <c r="G5" s="47" t="s">
        <v>5</v>
      </c>
      <c r="H5" s="47"/>
      <c r="I5" s="47" t="s">
        <v>6</v>
      </c>
      <c r="J5" s="47"/>
      <c r="K5" s="47" t="s">
        <v>7</v>
      </c>
      <c r="L5" s="47"/>
      <c r="M5" s="38" t="s">
        <v>8</v>
      </c>
      <c r="N5" s="39"/>
      <c r="O5" s="39"/>
      <c r="P5" s="40"/>
    </row>
    <row r="6" spans="1:16" ht="30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1"/>
      <c r="N6" s="42"/>
      <c r="O6" s="42"/>
      <c r="P6" s="43"/>
    </row>
    <row r="7" spans="1:16" ht="31.5" x14ac:dyDescent="0.2">
      <c r="A7" s="47"/>
      <c r="B7" s="47"/>
      <c r="C7" s="8" t="s">
        <v>9</v>
      </c>
      <c r="D7" s="8" t="s">
        <v>10</v>
      </c>
      <c r="E7" s="8" t="s">
        <v>9</v>
      </c>
      <c r="F7" s="8" t="s">
        <v>10</v>
      </c>
      <c r="G7" s="8" t="s">
        <v>9</v>
      </c>
      <c r="H7" s="8" t="s">
        <v>10</v>
      </c>
      <c r="I7" s="8" t="s">
        <v>9</v>
      </c>
      <c r="J7" s="8" t="s">
        <v>10</v>
      </c>
      <c r="K7" s="8" t="s">
        <v>9</v>
      </c>
      <c r="L7" s="8" t="s">
        <v>10</v>
      </c>
      <c r="M7" s="8" t="s">
        <v>11</v>
      </c>
      <c r="N7" s="8" t="s">
        <v>9</v>
      </c>
      <c r="O7" s="8" t="s">
        <v>10</v>
      </c>
      <c r="P7" s="8" t="s">
        <v>12</v>
      </c>
    </row>
    <row r="8" spans="1:16" ht="15.75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ht="20.100000000000001" customHeight="1" x14ac:dyDescent="0.2">
      <c r="A9" s="10">
        <v>1</v>
      </c>
      <c r="B9" s="11" t="s">
        <v>82</v>
      </c>
      <c r="C9" s="12">
        <v>30843</v>
      </c>
      <c r="D9" s="12">
        <v>325066.28000000003</v>
      </c>
      <c r="E9" s="12">
        <v>1984</v>
      </c>
      <c r="F9" s="12">
        <v>272742.23</v>
      </c>
      <c r="G9" s="12">
        <v>418</v>
      </c>
      <c r="H9" s="12">
        <v>212300.83</v>
      </c>
      <c r="I9" s="12">
        <v>281</v>
      </c>
      <c r="J9" s="12">
        <v>1182.25</v>
      </c>
      <c r="K9" s="12">
        <v>2</v>
      </c>
      <c r="L9" s="12">
        <v>136.62</v>
      </c>
      <c r="M9" s="12">
        <v>1474169.4500000002</v>
      </c>
      <c r="N9" s="12">
        <f t="shared" ref="N9:O20" si="0">C9+E9+G9+I9+K9</f>
        <v>33528</v>
      </c>
      <c r="O9" s="12">
        <f t="shared" si="0"/>
        <v>811428.21</v>
      </c>
      <c r="P9" s="12">
        <f>O9*100/M9</f>
        <v>55.043075950325786</v>
      </c>
    </row>
    <row r="10" spans="1:16" ht="20.100000000000001" customHeight="1" x14ac:dyDescent="0.2">
      <c r="A10" s="10">
        <v>2</v>
      </c>
      <c r="B10" s="11" t="s">
        <v>83</v>
      </c>
      <c r="C10" s="12">
        <v>117969</v>
      </c>
      <c r="D10" s="12">
        <v>991515.78</v>
      </c>
      <c r="E10" s="12">
        <v>4575</v>
      </c>
      <c r="F10" s="12">
        <v>608836.1</v>
      </c>
      <c r="G10" s="12">
        <v>329</v>
      </c>
      <c r="H10" s="12">
        <v>214897.83</v>
      </c>
      <c r="I10" s="12">
        <v>0</v>
      </c>
      <c r="J10" s="12">
        <v>0</v>
      </c>
      <c r="K10" s="12">
        <v>0</v>
      </c>
      <c r="L10" s="12">
        <v>0</v>
      </c>
      <c r="M10" s="12">
        <v>1379192.0100000002</v>
      </c>
      <c r="N10" s="12">
        <f t="shared" si="0"/>
        <v>122873</v>
      </c>
      <c r="O10" s="12">
        <f t="shared" si="0"/>
        <v>1815249.71</v>
      </c>
      <c r="P10" s="12">
        <f t="shared" ref="P10:P20" si="1">O10*100/M10</f>
        <v>131.61689575043286</v>
      </c>
    </row>
    <row r="11" spans="1:16" ht="20.100000000000001" customHeight="1" x14ac:dyDescent="0.2">
      <c r="A11" s="10">
        <v>3</v>
      </c>
      <c r="B11" s="11" t="s">
        <v>94</v>
      </c>
      <c r="C11" s="12">
        <v>23917</v>
      </c>
      <c r="D11" s="12">
        <v>248749.65</v>
      </c>
      <c r="E11" s="12">
        <v>1785</v>
      </c>
      <c r="F11" s="12">
        <v>101309.29</v>
      </c>
      <c r="G11" s="12">
        <v>170</v>
      </c>
      <c r="H11" s="12">
        <v>54018.65</v>
      </c>
      <c r="I11" s="12">
        <v>8</v>
      </c>
      <c r="J11" s="12">
        <v>1.42</v>
      </c>
      <c r="K11" s="12">
        <v>0</v>
      </c>
      <c r="L11" s="12">
        <v>0</v>
      </c>
      <c r="M11" s="12">
        <v>1174004.67</v>
      </c>
      <c r="N11" s="12">
        <f t="shared" si="0"/>
        <v>25880</v>
      </c>
      <c r="O11" s="12">
        <f t="shared" si="0"/>
        <v>404079.01</v>
      </c>
      <c r="P11" s="12">
        <f t="shared" si="1"/>
        <v>34.418858827878431</v>
      </c>
    </row>
    <row r="12" spans="1:16" ht="20.100000000000001" customHeight="1" x14ac:dyDescent="0.2">
      <c r="A12" s="10">
        <v>4</v>
      </c>
      <c r="B12" s="11" t="s">
        <v>84</v>
      </c>
      <c r="C12" s="12">
        <v>19395</v>
      </c>
      <c r="D12" s="12">
        <v>124706.51</v>
      </c>
      <c r="E12" s="12">
        <v>4523</v>
      </c>
      <c r="F12" s="12">
        <v>163091.07</v>
      </c>
      <c r="G12" s="12">
        <v>1380</v>
      </c>
      <c r="H12" s="12">
        <v>87890.57</v>
      </c>
      <c r="I12" s="12">
        <v>0</v>
      </c>
      <c r="J12" s="12">
        <v>0</v>
      </c>
      <c r="K12" s="12">
        <v>2816</v>
      </c>
      <c r="L12" s="12">
        <v>42923.34</v>
      </c>
      <c r="M12" s="12">
        <v>1247121.82</v>
      </c>
      <c r="N12" s="12">
        <f t="shared" si="0"/>
        <v>28114</v>
      </c>
      <c r="O12" s="12">
        <f t="shared" si="0"/>
        <v>418611.49</v>
      </c>
      <c r="P12" s="12">
        <f t="shared" si="1"/>
        <v>33.566206868227191</v>
      </c>
    </row>
    <row r="13" spans="1:16" ht="20.100000000000001" customHeight="1" x14ac:dyDescent="0.2">
      <c r="A13" s="10">
        <v>5</v>
      </c>
      <c r="B13" s="11" t="s">
        <v>85</v>
      </c>
      <c r="C13" s="12">
        <v>17381</v>
      </c>
      <c r="D13" s="12">
        <v>92810.32</v>
      </c>
      <c r="E13" s="12">
        <v>1737</v>
      </c>
      <c r="F13" s="12">
        <v>120642.62</v>
      </c>
      <c r="G13" s="12">
        <v>95</v>
      </c>
      <c r="H13" s="12">
        <v>116834.08</v>
      </c>
      <c r="I13" s="12">
        <v>862</v>
      </c>
      <c r="J13" s="12">
        <v>3080.99</v>
      </c>
      <c r="K13" s="12">
        <v>141</v>
      </c>
      <c r="L13" s="12">
        <v>10637.38</v>
      </c>
      <c r="M13" s="12">
        <v>672251.02000000014</v>
      </c>
      <c r="N13" s="12">
        <f t="shared" si="0"/>
        <v>20216</v>
      </c>
      <c r="O13" s="12">
        <f t="shared" si="0"/>
        <v>344005.39</v>
      </c>
      <c r="P13" s="12">
        <f t="shared" si="1"/>
        <v>51.172163338629062</v>
      </c>
    </row>
    <row r="14" spans="1:16" ht="20.100000000000001" customHeight="1" x14ac:dyDescent="0.2">
      <c r="A14" s="10">
        <v>6</v>
      </c>
      <c r="B14" s="11" t="s">
        <v>86</v>
      </c>
      <c r="C14" s="12">
        <v>15784</v>
      </c>
      <c r="D14" s="12">
        <v>111006.53</v>
      </c>
      <c r="E14" s="12">
        <v>4162</v>
      </c>
      <c r="F14" s="12">
        <v>204237.6</v>
      </c>
      <c r="G14" s="12">
        <v>176</v>
      </c>
      <c r="H14" s="12">
        <v>61642.91</v>
      </c>
      <c r="I14" s="12">
        <v>0</v>
      </c>
      <c r="J14" s="12">
        <v>0</v>
      </c>
      <c r="K14" s="12">
        <v>0</v>
      </c>
      <c r="L14" s="12">
        <v>0</v>
      </c>
      <c r="M14" s="12">
        <v>868282.69000000006</v>
      </c>
      <c r="N14" s="12">
        <f t="shared" si="0"/>
        <v>20122</v>
      </c>
      <c r="O14" s="12">
        <f t="shared" si="0"/>
        <v>376887.04000000004</v>
      </c>
      <c r="P14" s="12">
        <f t="shared" si="1"/>
        <v>43.406029434952799</v>
      </c>
    </row>
    <row r="15" spans="1:16" ht="20.100000000000001" customHeight="1" x14ac:dyDescent="0.2">
      <c r="A15" s="10">
        <v>7</v>
      </c>
      <c r="B15" s="11" t="s">
        <v>87</v>
      </c>
      <c r="C15" s="12">
        <v>6077</v>
      </c>
      <c r="D15" s="12">
        <v>40617.51</v>
      </c>
      <c r="E15" s="12">
        <v>236</v>
      </c>
      <c r="F15" s="12">
        <v>14985.98</v>
      </c>
      <c r="G15" s="12">
        <v>119</v>
      </c>
      <c r="H15" s="12">
        <v>64521.63</v>
      </c>
      <c r="I15" s="12">
        <v>0</v>
      </c>
      <c r="J15" s="12">
        <v>0</v>
      </c>
      <c r="K15" s="12">
        <v>0</v>
      </c>
      <c r="L15" s="12">
        <v>0</v>
      </c>
      <c r="M15" s="12">
        <v>380709.42</v>
      </c>
      <c r="N15" s="12">
        <f t="shared" si="0"/>
        <v>6432</v>
      </c>
      <c r="O15" s="12">
        <f t="shared" si="0"/>
        <v>120125.12</v>
      </c>
      <c r="P15" s="12">
        <f t="shared" si="1"/>
        <v>31.552967615038263</v>
      </c>
    </row>
    <row r="16" spans="1:16" ht="20.100000000000001" customHeight="1" x14ac:dyDescent="0.2">
      <c r="A16" s="10">
        <v>8</v>
      </c>
      <c r="B16" s="11" t="s">
        <v>88</v>
      </c>
      <c r="C16" s="12">
        <v>159</v>
      </c>
      <c r="D16" s="12">
        <v>28961.439999999999</v>
      </c>
      <c r="E16" s="12">
        <v>46</v>
      </c>
      <c r="F16" s="12">
        <v>1149.17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34944.560000000005</v>
      </c>
      <c r="N16" s="12">
        <f t="shared" si="0"/>
        <v>205</v>
      </c>
      <c r="O16" s="12">
        <f t="shared" si="0"/>
        <v>30110.61</v>
      </c>
      <c r="P16" s="12">
        <f t="shared" si="1"/>
        <v>86.166802500875662</v>
      </c>
    </row>
    <row r="17" spans="1:16" ht="20.100000000000001" customHeight="1" x14ac:dyDescent="0.2">
      <c r="A17" s="10">
        <v>9</v>
      </c>
      <c r="B17" s="11" t="s">
        <v>89</v>
      </c>
      <c r="C17" s="12">
        <v>4544</v>
      </c>
      <c r="D17" s="12">
        <v>93014.73</v>
      </c>
      <c r="E17" s="12">
        <v>1331</v>
      </c>
      <c r="F17" s="12">
        <v>143383.88</v>
      </c>
      <c r="G17" s="12">
        <v>429</v>
      </c>
      <c r="H17" s="12">
        <v>226994.01</v>
      </c>
      <c r="I17" s="12">
        <v>1</v>
      </c>
      <c r="J17" s="12">
        <v>9.5</v>
      </c>
      <c r="K17" s="12">
        <v>0</v>
      </c>
      <c r="L17" s="12">
        <v>0</v>
      </c>
      <c r="M17" s="12">
        <v>1033451.1</v>
      </c>
      <c r="N17" s="12">
        <f t="shared" si="0"/>
        <v>6305</v>
      </c>
      <c r="O17" s="12">
        <f t="shared" si="0"/>
        <v>463402.12</v>
      </c>
      <c r="P17" s="12">
        <f t="shared" si="1"/>
        <v>44.840256108876368</v>
      </c>
    </row>
    <row r="18" spans="1:16" ht="20.100000000000001" customHeight="1" x14ac:dyDescent="0.2">
      <c r="A18" s="10">
        <v>10</v>
      </c>
      <c r="B18" s="11" t="s">
        <v>90</v>
      </c>
      <c r="C18" s="12">
        <v>69264</v>
      </c>
      <c r="D18" s="12">
        <v>1167216.8600000001</v>
      </c>
      <c r="E18" s="12">
        <v>8173</v>
      </c>
      <c r="F18" s="12">
        <v>739416</v>
      </c>
      <c r="G18" s="12">
        <v>1026</v>
      </c>
      <c r="H18" s="12">
        <v>636826.91</v>
      </c>
      <c r="I18" s="12">
        <v>0</v>
      </c>
      <c r="J18" s="12">
        <v>0</v>
      </c>
      <c r="K18" s="12">
        <v>3600</v>
      </c>
      <c r="L18" s="12">
        <v>22856.83</v>
      </c>
      <c r="M18" s="12">
        <v>2865826.18</v>
      </c>
      <c r="N18" s="12">
        <f t="shared" si="0"/>
        <v>82063</v>
      </c>
      <c r="O18" s="12">
        <f t="shared" si="0"/>
        <v>2566316.6</v>
      </c>
      <c r="P18" s="12">
        <f t="shared" si="1"/>
        <v>89.548927213722351</v>
      </c>
    </row>
    <row r="19" spans="1:16" ht="20.100000000000001" customHeight="1" x14ac:dyDescent="0.2">
      <c r="A19" s="10">
        <v>11</v>
      </c>
      <c r="B19" s="11" t="s">
        <v>91</v>
      </c>
      <c r="C19" s="12">
        <v>4388</v>
      </c>
      <c r="D19" s="12">
        <v>12464.79</v>
      </c>
      <c r="E19" s="12">
        <v>721</v>
      </c>
      <c r="F19" s="12">
        <v>219344.63</v>
      </c>
      <c r="G19" s="12">
        <v>5</v>
      </c>
      <c r="H19" s="12">
        <v>2740</v>
      </c>
      <c r="I19" s="12">
        <v>0</v>
      </c>
      <c r="J19" s="12">
        <v>0</v>
      </c>
      <c r="K19" s="12">
        <v>0</v>
      </c>
      <c r="L19" s="12">
        <v>0</v>
      </c>
      <c r="M19" s="12">
        <v>321113.25</v>
      </c>
      <c r="N19" s="12">
        <f t="shared" si="0"/>
        <v>5114</v>
      </c>
      <c r="O19" s="12">
        <f t="shared" si="0"/>
        <v>234549.42</v>
      </c>
      <c r="P19" s="12">
        <f t="shared" si="1"/>
        <v>73.042585442986237</v>
      </c>
    </row>
    <row r="20" spans="1:16" ht="20.100000000000001" customHeight="1" x14ac:dyDescent="0.2">
      <c r="A20" s="10">
        <v>12</v>
      </c>
      <c r="B20" s="11" t="s">
        <v>92</v>
      </c>
      <c r="C20" s="12">
        <v>36668</v>
      </c>
      <c r="D20" s="12">
        <v>533450.22</v>
      </c>
      <c r="E20" s="12">
        <v>4971</v>
      </c>
      <c r="F20" s="12">
        <v>645700.06000000006</v>
      </c>
      <c r="G20" s="12">
        <v>1000</v>
      </c>
      <c r="H20" s="12">
        <v>390786.96</v>
      </c>
      <c r="I20" s="12">
        <v>50</v>
      </c>
      <c r="J20" s="12">
        <v>317.20999999999998</v>
      </c>
      <c r="K20" s="12">
        <v>0</v>
      </c>
      <c r="L20" s="12">
        <v>0</v>
      </c>
      <c r="M20" s="12">
        <v>2709888.1799999997</v>
      </c>
      <c r="N20" s="12">
        <f t="shared" si="0"/>
        <v>42689</v>
      </c>
      <c r="O20" s="12">
        <f t="shared" si="0"/>
        <v>1570254.45</v>
      </c>
      <c r="P20" s="12">
        <f t="shared" si="1"/>
        <v>57.945359575685522</v>
      </c>
    </row>
    <row r="21" spans="1:16" ht="20.100000000000001" customHeight="1" x14ac:dyDescent="0.2">
      <c r="A21" s="13"/>
      <c r="B21" s="14" t="s">
        <v>13</v>
      </c>
      <c r="C21" s="15">
        <f t="shared" ref="C21:O21" si="2">SUM(C9:C20)</f>
        <v>346389</v>
      </c>
      <c r="D21" s="15">
        <f t="shared" si="2"/>
        <v>3769580.62</v>
      </c>
      <c r="E21" s="15">
        <f t="shared" si="2"/>
        <v>34244</v>
      </c>
      <c r="F21" s="15">
        <f t="shared" si="2"/>
        <v>3234838.63</v>
      </c>
      <c r="G21" s="15">
        <f t="shared" si="2"/>
        <v>5147</v>
      </c>
      <c r="H21" s="15">
        <f t="shared" si="2"/>
        <v>2069454.38</v>
      </c>
      <c r="I21" s="15">
        <f t="shared" si="2"/>
        <v>1202</v>
      </c>
      <c r="J21" s="15">
        <f t="shared" si="2"/>
        <v>4591.37</v>
      </c>
      <c r="K21" s="15">
        <f t="shared" si="2"/>
        <v>6559</v>
      </c>
      <c r="L21" s="15">
        <f t="shared" si="2"/>
        <v>76554.17</v>
      </c>
      <c r="M21" s="15">
        <f t="shared" si="2"/>
        <v>14160954.35</v>
      </c>
      <c r="N21" s="15">
        <f t="shared" si="2"/>
        <v>393541</v>
      </c>
      <c r="O21" s="15">
        <f t="shared" si="2"/>
        <v>9155019.1699999999</v>
      </c>
      <c r="P21" s="15">
        <f t="shared" ref="P21:P59" si="3">O21*100/M21</f>
        <v>64.649732946847607</v>
      </c>
    </row>
    <row r="22" spans="1:16" ht="20.100000000000001" customHeight="1" x14ac:dyDescent="0.2">
      <c r="A22" s="10">
        <v>13</v>
      </c>
      <c r="B22" s="11" t="s">
        <v>66</v>
      </c>
      <c r="C22" s="12">
        <v>6598</v>
      </c>
      <c r="D22" s="12">
        <v>307763.25</v>
      </c>
      <c r="E22" s="12">
        <v>3826</v>
      </c>
      <c r="F22" s="12">
        <v>318187.55</v>
      </c>
      <c r="G22" s="12">
        <v>1322</v>
      </c>
      <c r="H22" s="12">
        <v>273141.65000000002</v>
      </c>
      <c r="I22" s="12">
        <v>0</v>
      </c>
      <c r="J22" s="12">
        <v>0</v>
      </c>
      <c r="K22" s="12">
        <v>0</v>
      </c>
      <c r="L22" s="12">
        <v>0</v>
      </c>
      <c r="M22" s="12">
        <v>1127632.68</v>
      </c>
      <c r="N22" s="12">
        <f t="shared" ref="N22:O37" si="4">C22+E22+G22+I22+K22</f>
        <v>11746</v>
      </c>
      <c r="O22" s="12">
        <f t="shared" si="4"/>
        <v>899092.45000000007</v>
      </c>
      <c r="P22" s="12">
        <f t="shared" si="3"/>
        <v>79.732741516501633</v>
      </c>
    </row>
    <row r="23" spans="1:16" ht="20.100000000000001" customHeight="1" x14ac:dyDescent="0.2">
      <c r="A23" s="10">
        <v>14</v>
      </c>
      <c r="B23" s="11" t="s">
        <v>67</v>
      </c>
      <c r="C23" s="12">
        <v>618</v>
      </c>
      <c r="D23" s="12">
        <v>4043.23</v>
      </c>
      <c r="E23" s="12">
        <v>13</v>
      </c>
      <c r="F23" s="12">
        <v>656.2</v>
      </c>
      <c r="G23" s="12">
        <v>4</v>
      </c>
      <c r="H23" s="12">
        <v>1265</v>
      </c>
      <c r="I23" s="12">
        <v>0</v>
      </c>
      <c r="J23" s="12">
        <v>0</v>
      </c>
      <c r="K23" s="12">
        <v>0</v>
      </c>
      <c r="L23" s="12">
        <v>0</v>
      </c>
      <c r="M23" s="12">
        <v>135593.08000000002</v>
      </c>
      <c r="N23" s="12">
        <f t="shared" si="4"/>
        <v>635</v>
      </c>
      <c r="O23" s="12">
        <f t="shared" si="4"/>
        <v>5964.43</v>
      </c>
      <c r="P23" s="12">
        <f t="shared" si="3"/>
        <v>4.3987716777286856</v>
      </c>
    </row>
    <row r="24" spans="1:16" ht="20.100000000000001" customHeight="1" x14ac:dyDescent="0.2">
      <c r="A24" s="10">
        <v>15</v>
      </c>
      <c r="B24" s="11" t="s">
        <v>68</v>
      </c>
      <c r="C24" s="12">
        <v>41</v>
      </c>
      <c r="D24" s="12">
        <v>17136.46</v>
      </c>
      <c r="E24" s="12">
        <v>10</v>
      </c>
      <c r="F24" s="12">
        <v>1131.26</v>
      </c>
      <c r="G24" s="12">
        <v>8</v>
      </c>
      <c r="H24" s="12">
        <v>5744.34</v>
      </c>
      <c r="I24" s="12">
        <v>0</v>
      </c>
      <c r="J24" s="12">
        <v>0</v>
      </c>
      <c r="K24" s="12">
        <v>0</v>
      </c>
      <c r="L24" s="12">
        <v>0</v>
      </c>
      <c r="M24" s="12">
        <v>61105.320000000007</v>
      </c>
      <c r="N24" s="12">
        <f t="shared" si="4"/>
        <v>59</v>
      </c>
      <c r="O24" s="12">
        <f t="shared" si="4"/>
        <v>24012.059999999998</v>
      </c>
      <c r="P24" s="12">
        <f t="shared" si="3"/>
        <v>39.296185667630901</v>
      </c>
    </row>
    <row r="25" spans="1:16" ht="20.100000000000001" customHeight="1" x14ac:dyDescent="0.2">
      <c r="A25" s="10">
        <v>16</v>
      </c>
      <c r="B25" s="11" t="s">
        <v>69</v>
      </c>
      <c r="C25" s="12">
        <v>1232</v>
      </c>
      <c r="D25" s="12">
        <v>30036.400000000001</v>
      </c>
      <c r="E25" s="12">
        <v>223</v>
      </c>
      <c r="F25" s="12">
        <v>17070.68</v>
      </c>
      <c r="G25" s="12">
        <v>65</v>
      </c>
      <c r="H25" s="12">
        <v>22273.759999999998</v>
      </c>
      <c r="I25" s="12">
        <v>0</v>
      </c>
      <c r="J25" s="12">
        <v>0</v>
      </c>
      <c r="K25" s="12">
        <v>0</v>
      </c>
      <c r="L25" s="12">
        <v>0</v>
      </c>
      <c r="M25" s="12">
        <v>154784.26</v>
      </c>
      <c r="N25" s="12">
        <f t="shared" si="4"/>
        <v>1520</v>
      </c>
      <c r="O25" s="12">
        <f t="shared" si="4"/>
        <v>69380.84</v>
      </c>
      <c r="P25" s="12">
        <f t="shared" si="3"/>
        <v>44.824221791027071</v>
      </c>
    </row>
    <row r="26" spans="1:16" ht="20.100000000000001" customHeight="1" x14ac:dyDescent="0.2">
      <c r="A26" s="10">
        <v>17</v>
      </c>
      <c r="B26" s="11" t="s">
        <v>70</v>
      </c>
      <c r="C26" s="12">
        <v>1</v>
      </c>
      <c r="D26" s="12">
        <v>300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4"/>
        <v>1</v>
      </c>
      <c r="O26" s="12">
        <f t="shared" si="4"/>
        <v>300</v>
      </c>
      <c r="P26" s="12" t="e">
        <f t="shared" si="3"/>
        <v>#DIV/0!</v>
      </c>
    </row>
    <row r="27" spans="1:16" ht="20.100000000000001" customHeight="1" x14ac:dyDescent="0.2">
      <c r="A27" s="10">
        <v>18</v>
      </c>
      <c r="B27" s="11" t="s">
        <v>71</v>
      </c>
      <c r="C27" s="12">
        <v>1340</v>
      </c>
      <c r="D27" s="12">
        <v>58115.199999999997</v>
      </c>
      <c r="E27" s="12">
        <v>658</v>
      </c>
      <c r="F27" s="12">
        <v>79623.360000000001</v>
      </c>
      <c r="G27" s="12">
        <v>168</v>
      </c>
      <c r="H27" s="12">
        <v>55830.18</v>
      </c>
      <c r="I27" s="12">
        <v>0</v>
      </c>
      <c r="J27" s="12">
        <v>0</v>
      </c>
      <c r="K27" s="12">
        <v>0</v>
      </c>
      <c r="L27" s="12">
        <v>0</v>
      </c>
      <c r="M27" s="12">
        <v>157388.81</v>
      </c>
      <c r="N27" s="12">
        <f t="shared" si="4"/>
        <v>2166</v>
      </c>
      <c r="O27" s="12">
        <f t="shared" si="4"/>
        <v>193568.74</v>
      </c>
      <c r="P27" s="12">
        <f t="shared" si="3"/>
        <v>122.98761265175078</v>
      </c>
    </row>
    <row r="28" spans="1:16" ht="20.100000000000001" customHeight="1" x14ac:dyDescent="0.2">
      <c r="A28" s="10">
        <v>19</v>
      </c>
      <c r="B28" s="11" t="s">
        <v>72</v>
      </c>
      <c r="C28" s="12">
        <v>62042</v>
      </c>
      <c r="D28" s="12">
        <v>662456.92000000004</v>
      </c>
      <c r="E28" s="12">
        <v>53513</v>
      </c>
      <c r="F28" s="12">
        <v>1421234.2</v>
      </c>
      <c r="G28" s="12">
        <v>40350</v>
      </c>
      <c r="H28" s="12">
        <v>1870004.64</v>
      </c>
      <c r="I28" s="12">
        <v>0</v>
      </c>
      <c r="J28" s="12">
        <v>0</v>
      </c>
      <c r="K28" s="12">
        <v>0</v>
      </c>
      <c r="L28" s="12">
        <v>0</v>
      </c>
      <c r="M28" s="12">
        <v>3178867.19</v>
      </c>
      <c r="N28" s="12">
        <f t="shared" si="4"/>
        <v>155905</v>
      </c>
      <c r="O28" s="12">
        <f t="shared" si="4"/>
        <v>3953695.76</v>
      </c>
      <c r="P28" s="12">
        <f t="shared" si="3"/>
        <v>124.37436116983548</v>
      </c>
    </row>
    <row r="29" spans="1:16" ht="20.100000000000001" customHeight="1" x14ac:dyDescent="0.2">
      <c r="A29" s="10">
        <v>20</v>
      </c>
      <c r="B29" s="11" t="s">
        <v>73</v>
      </c>
      <c r="C29" s="12">
        <v>17852</v>
      </c>
      <c r="D29" s="12">
        <v>832207.89</v>
      </c>
      <c r="E29" s="12">
        <v>9719</v>
      </c>
      <c r="F29" s="12">
        <v>1102396.5</v>
      </c>
      <c r="G29" s="12">
        <v>2776</v>
      </c>
      <c r="H29" s="12">
        <v>541748.59</v>
      </c>
      <c r="I29" s="12">
        <v>0</v>
      </c>
      <c r="J29" s="12">
        <v>0</v>
      </c>
      <c r="K29" s="12">
        <v>0</v>
      </c>
      <c r="L29" s="12">
        <v>0</v>
      </c>
      <c r="M29" s="12">
        <v>1838792.08</v>
      </c>
      <c r="N29" s="12">
        <f t="shared" si="4"/>
        <v>30347</v>
      </c>
      <c r="O29" s="12">
        <f t="shared" si="4"/>
        <v>2476352.98</v>
      </c>
      <c r="P29" s="12">
        <f t="shared" si="3"/>
        <v>134.67281085961605</v>
      </c>
    </row>
    <row r="30" spans="1:16" ht="20.100000000000001" customHeight="1" x14ac:dyDescent="0.2">
      <c r="A30" s="10">
        <v>21</v>
      </c>
      <c r="B30" s="11" t="s">
        <v>74</v>
      </c>
      <c r="C30" s="12">
        <v>47027</v>
      </c>
      <c r="D30" s="12">
        <v>236253.94</v>
      </c>
      <c r="E30" s="12">
        <v>3364</v>
      </c>
      <c r="F30" s="12">
        <v>84626.69</v>
      </c>
      <c r="G30" s="12">
        <v>211</v>
      </c>
      <c r="H30" s="12">
        <v>49836.75</v>
      </c>
      <c r="I30" s="12">
        <v>38</v>
      </c>
      <c r="J30" s="12">
        <v>3140.61</v>
      </c>
      <c r="K30" s="12">
        <v>18</v>
      </c>
      <c r="L30" s="12">
        <v>816.39</v>
      </c>
      <c r="M30" s="12">
        <v>543416.62000000011</v>
      </c>
      <c r="N30" s="12">
        <f t="shared" si="4"/>
        <v>50658</v>
      </c>
      <c r="O30" s="12">
        <f t="shared" si="4"/>
        <v>374674.38</v>
      </c>
      <c r="P30" s="12">
        <f t="shared" si="3"/>
        <v>68.947905936332958</v>
      </c>
    </row>
    <row r="31" spans="1:16" ht="20.100000000000001" customHeight="1" x14ac:dyDescent="0.2">
      <c r="A31" s="10">
        <v>22</v>
      </c>
      <c r="B31" s="11" t="s">
        <v>75</v>
      </c>
      <c r="C31" s="12">
        <v>3052</v>
      </c>
      <c r="D31" s="12">
        <v>68446.78</v>
      </c>
      <c r="E31" s="12">
        <v>1103</v>
      </c>
      <c r="F31" s="12">
        <v>53824.95</v>
      </c>
      <c r="G31" s="12">
        <v>191</v>
      </c>
      <c r="H31" s="12">
        <v>9116.16</v>
      </c>
      <c r="I31" s="12">
        <v>1</v>
      </c>
      <c r="J31" s="12">
        <v>1.45</v>
      </c>
      <c r="K31" s="12">
        <v>1</v>
      </c>
      <c r="L31" s="12">
        <v>1.45</v>
      </c>
      <c r="M31" s="12">
        <v>161165.51999999999</v>
      </c>
      <c r="N31" s="12">
        <f t="shared" si="4"/>
        <v>4348</v>
      </c>
      <c r="O31" s="12">
        <f t="shared" si="4"/>
        <v>131390.79</v>
      </c>
      <c r="P31" s="12">
        <f t="shared" si="3"/>
        <v>81.525372176381154</v>
      </c>
    </row>
    <row r="32" spans="1:16" ht="20.100000000000001" customHeight="1" x14ac:dyDescent="0.2">
      <c r="A32" s="10">
        <v>23</v>
      </c>
      <c r="B32" s="11" t="s">
        <v>76</v>
      </c>
      <c r="C32" s="12">
        <v>205075</v>
      </c>
      <c r="D32" s="12">
        <v>320501.88</v>
      </c>
      <c r="E32" s="12">
        <v>2971</v>
      </c>
      <c r="F32" s="12">
        <v>656709.13</v>
      </c>
      <c r="G32" s="12">
        <v>847</v>
      </c>
      <c r="H32" s="12">
        <v>671023.23</v>
      </c>
      <c r="I32" s="12">
        <v>0</v>
      </c>
      <c r="J32" s="12">
        <v>0</v>
      </c>
      <c r="K32" s="12">
        <v>0</v>
      </c>
      <c r="L32" s="12">
        <v>0</v>
      </c>
      <c r="M32" s="12">
        <v>325830.39000000007</v>
      </c>
      <c r="N32" s="12">
        <f t="shared" si="4"/>
        <v>208893</v>
      </c>
      <c r="O32" s="12">
        <f t="shared" si="4"/>
        <v>1648234.24</v>
      </c>
      <c r="P32" s="12">
        <f t="shared" si="3"/>
        <v>505.85651019231193</v>
      </c>
    </row>
    <row r="33" spans="1:16" ht="20.100000000000001" customHeight="1" x14ac:dyDescent="0.2">
      <c r="A33" s="10">
        <v>24</v>
      </c>
      <c r="B33" s="11" t="s">
        <v>77</v>
      </c>
      <c r="C33" s="12">
        <v>377</v>
      </c>
      <c r="D33" s="12">
        <v>8277.5499999999993</v>
      </c>
      <c r="E33" s="12">
        <v>111</v>
      </c>
      <c r="F33" s="12">
        <v>11614.31</v>
      </c>
      <c r="G33" s="12">
        <v>29</v>
      </c>
      <c r="H33" s="12">
        <v>12764.39</v>
      </c>
      <c r="I33" s="12">
        <v>0</v>
      </c>
      <c r="J33" s="12">
        <v>0</v>
      </c>
      <c r="K33" s="12">
        <v>0</v>
      </c>
      <c r="L33" s="12">
        <v>0</v>
      </c>
      <c r="M33" s="12">
        <v>145030.04999999999</v>
      </c>
      <c r="N33" s="12">
        <f t="shared" si="4"/>
        <v>517</v>
      </c>
      <c r="O33" s="12">
        <f t="shared" si="4"/>
        <v>32656.25</v>
      </c>
      <c r="P33" s="12">
        <f t="shared" si="3"/>
        <v>22.516885293771878</v>
      </c>
    </row>
    <row r="34" spans="1:16" ht="20.100000000000001" customHeight="1" x14ac:dyDescent="0.2">
      <c r="A34" s="10">
        <v>25</v>
      </c>
      <c r="B34" s="11" t="s">
        <v>78</v>
      </c>
      <c r="C34" s="12">
        <v>103</v>
      </c>
      <c r="D34" s="12">
        <v>5073.55</v>
      </c>
      <c r="E34" s="12">
        <v>64</v>
      </c>
      <c r="F34" s="12">
        <v>4100.78</v>
      </c>
      <c r="G34" s="12">
        <v>39</v>
      </c>
      <c r="H34" s="12">
        <v>3010.73</v>
      </c>
      <c r="I34" s="12">
        <v>0</v>
      </c>
      <c r="J34" s="12">
        <v>0</v>
      </c>
      <c r="K34" s="12">
        <v>0</v>
      </c>
      <c r="L34" s="12">
        <v>0</v>
      </c>
      <c r="M34" s="12">
        <v>732958.6</v>
      </c>
      <c r="N34" s="12">
        <f t="shared" si="4"/>
        <v>206</v>
      </c>
      <c r="O34" s="12">
        <f t="shared" si="4"/>
        <v>12185.06</v>
      </c>
      <c r="P34" s="12">
        <f t="shared" si="3"/>
        <v>1.6624486021447868</v>
      </c>
    </row>
    <row r="35" spans="1:16" ht="20.100000000000001" customHeight="1" x14ac:dyDescent="0.2">
      <c r="A35" s="10">
        <v>26</v>
      </c>
      <c r="B35" s="11" t="s">
        <v>79</v>
      </c>
      <c r="C35" s="12">
        <v>7565</v>
      </c>
      <c r="D35" s="12">
        <v>230061.36</v>
      </c>
      <c r="E35" s="12">
        <v>17544</v>
      </c>
      <c r="F35" s="12">
        <v>551875.55000000005</v>
      </c>
      <c r="G35" s="12">
        <v>17149</v>
      </c>
      <c r="H35" s="12">
        <v>698410.92</v>
      </c>
      <c r="I35" s="12">
        <v>0</v>
      </c>
      <c r="J35" s="12">
        <v>0</v>
      </c>
      <c r="K35" s="12">
        <v>0</v>
      </c>
      <c r="L35" s="12">
        <v>0</v>
      </c>
      <c r="M35" s="12">
        <v>4136.34</v>
      </c>
      <c r="N35" s="12">
        <f t="shared" si="4"/>
        <v>42258</v>
      </c>
      <c r="O35" s="12">
        <f t="shared" si="4"/>
        <v>1480347.83</v>
      </c>
      <c r="P35" s="12">
        <f t="shared" si="3"/>
        <v>35788.833364762082</v>
      </c>
    </row>
    <row r="36" spans="1:16" ht="20.100000000000001" customHeight="1" x14ac:dyDescent="0.2">
      <c r="A36" s="10">
        <v>27</v>
      </c>
      <c r="B36" s="11" t="s">
        <v>80</v>
      </c>
      <c r="C36" s="12">
        <v>13660</v>
      </c>
      <c r="D36" s="12">
        <v>103349.36</v>
      </c>
      <c r="E36" s="12">
        <v>641</v>
      </c>
      <c r="F36" s="12">
        <v>310097.86</v>
      </c>
      <c r="G36" s="12">
        <v>112</v>
      </c>
      <c r="H36" s="12">
        <v>203330.42</v>
      </c>
      <c r="I36" s="12">
        <v>0</v>
      </c>
      <c r="J36" s="12">
        <v>0</v>
      </c>
      <c r="K36" s="12">
        <v>0</v>
      </c>
      <c r="L36" s="12">
        <v>0</v>
      </c>
      <c r="M36" s="12">
        <v>330607.41999999993</v>
      </c>
      <c r="N36" s="12">
        <f t="shared" si="4"/>
        <v>14413</v>
      </c>
      <c r="O36" s="12">
        <f t="shared" si="4"/>
        <v>616777.64</v>
      </c>
      <c r="P36" s="12">
        <f t="shared" si="3"/>
        <v>186.55892236175467</v>
      </c>
    </row>
    <row r="37" spans="1:16" ht="20.100000000000001" customHeight="1" x14ac:dyDescent="0.2">
      <c r="A37" s="10">
        <v>28</v>
      </c>
      <c r="B37" s="11" t="s">
        <v>81</v>
      </c>
      <c r="C37" s="12">
        <v>8765</v>
      </c>
      <c r="D37" s="12">
        <v>380280.06</v>
      </c>
      <c r="E37" s="12">
        <v>8264</v>
      </c>
      <c r="F37" s="12">
        <v>847092.69</v>
      </c>
      <c r="G37" s="12">
        <v>7098</v>
      </c>
      <c r="H37" s="12">
        <v>822053.03</v>
      </c>
      <c r="I37" s="12">
        <v>0</v>
      </c>
      <c r="J37" s="12">
        <v>0</v>
      </c>
      <c r="K37" s="12">
        <v>0</v>
      </c>
      <c r="L37" s="12">
        <v>0</v>
      </c>
      <c r="M37" s="12">
        <v>1048733.99</v>
      </c>
      <c r="N37" s="12">
        <f t="shared" si="4"/>
        <v>24127</v>
      </c>
      <c r="O37" s="12">
        <f t="shared" si="4"/>
        <v>2049425.78</v>
      </c>
      <c r="P37" s="12">
        <f t="shared" si="3"/>
        <v>195.41902899514108</v>
      </c>
    </row>
    <row r="38" spans="1:16" ht="20.100000000000001" customHeight="1" x14ac:dyDescent="0.2">
      <c r="A38" s="13"/>
      <c r="B38" s="14" t="s">
        <v>14</v>
      </c>
      <c r="C38" s="15">
        <f t="shared" ref="C38:O38" si="5">SUM(C22:C37)</f>
        <v>375348</v>
      </c>
      <c r="D38" s="15">
        <f t="shared" si="5"/>
        <v>3264303.8299999991</v>
      </c>
      <c r="E38" s="15">
        <f t="shared" si="5"/>
        <v>102024</v>
      </c>
      <c r="F38" s="15">
        <f t="shared" si="5"/>
        <v>5460241.7100000009</v>
      </c>
      <c r="G38" s="15">
        <f t="shared" si="5"/>
        <v>70369</v>
      </c>
      <c r="H38" s="15">
        <f t="shared" si="5"/>
        <v>5239553.79</v>
      </c>
      <c r="I38" s="15">
        <f t="shared" si="5"/>
        <v>39</v>
      </c>
      <c r="J38" s="15">
        <f t="shared" si="5"/>
        <v>3142.06</v>
      </c>
      <c r="K38" s="15">
        <f t="shared" si="5"/>
        <v>19</v>
      </c>
      <c r="L38" s="15">
        <f t="shared" si="5"/>
        <v>817.84</v>
      </c>
      <c r="M38" s="15">
        <f t="shared" si="5"/>
        <v>9946042.3499999996</v>
      </c>
      <c r="N38" s="15">
        <f t="shared" si="5"/>
        <v>547799</v>
      </c>
      <c r="O38" s="15">
        <f t="shared" si="5"/>
        <v>13968059.23</v>
      </c>
      <c r="P38" s="15">
        <f t="shared" si="3"/>
        <v>140.43836471297553</v>
      </c>
    </row>
    <row r="39" spans="1:16" ht="20.100000000000001" customHeight="1" x14ac:dyDescent="0.2">
      <c r="A39" s="16">
        <v>29</v>
      </c>
      <c r="B39" s="17" t="s">
        <v>104</v>
      </c>
      <c r="C39" s="12">
        <v>12924</v>
      </c>
      <c r="D39" s="12">
        <v>83792.929999999993</v>
      </c>
      <c r="E39" s="12">
        <v>709</v>
      </c>
      <c r="F39" s="12">
        <v>10521.66</v>
      </c>
      <c r="G39" s="12">
        <v>34</v>
      </c>
      <c r="H39" s="12">
        <v>4255.46</v>
      </c>
      <c r="I39" s="12">
        <v>0</v>
      </c>
      <c r="J39" s="12">
        <v>0</v>
      </c>
      <c r="K39" s="12">
        <v>0</v>
      </c>
      <c r="L39" s="12">
        <v>0</v>
      </c>
      <c r="M39" s="12">
        <v>59098.509999999995</v>
      </c>
      <c r="N39" s="12">
        <f>C39+E39+G39+I39+K39</f>
        <v>13667</v>
      </c>
      <c r="O39" s="12">
        <f>D39+F39+H39+J39+L39</f>
        <v>98570.05</v>
      </c>
      <c r="P39" s="12">
        <f t="shared" si="3"/>
        <v>166.78939959738412</v>
      </c>
    </row>
    <row r="40" spans="1:16" ht="20.100000000000001" customHeight="1" x14ac:dyDescent="0.2">
      <c r="A40" s="16">
        <v>30</v>
      </c>
      <c r="B40" s="17" t="s">
        <v>98</v>
      </c>
      <c r="C40" s="12">
        <v>25323</v>
      </c>
      <c r="D40" s="12">
        <v>13362.31</v>
      </c>
      <c r="E40" s="12">
        <v>161</v>
      </c>
      <c r="F40" s="12">
        <v>1173.22</v>
      </c>
      <c r="G40" s="12">
        <v>6</v>
      </c>
      <c r="H40" s="12">
        <v>96.4</v>
      </c>
      <c r="I40" s="12">
        <v>0</v>
      </c>
      <c r="J40" s="12">
        <v>0</v>
      </c>
      <c r="K40" s="12">
        <v>0</v>
      </c>
      <c r="L40" s="12">
        <v>0</v>
      </c>
      <c r="M40" s="12">
        <v>39396.89</v>
      </c>
      <c r="N40" s="12">
        <f t="shared" ref="N40:N46" si="6">C40+E40+G40+I40+K40</f>
        <v>25490</v>
      </c>
      <c r="O40" s="12">
        <f t="shared" ref="O40:O46" si="7">D40+F40+H40+J40+L40</f>
        <v>14631.929999999998</v>
      </c>
      <c r="P40" s="12" t="e">
        <f>O40*100/#REF!</f>
        <v>#REF!</v>
      </c>
    </row>
    <row r="41" spans="1:16" ht="20.100000000000001" customHeight="1" x14ac:dyDescent="0.2">
      <c r="A41" s="16">
        <v>31</v>
      </c>
      <c r="B41" s="17" t="s">
        <v>93</v>
      </c>
      <c r="C41" s="12">
        <v>100030</v>
      </c>
      <c r="D41" s="12">
        <v>37920.9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7033.1200000000008</v>
      </c>
      <c r="N41" s="12">
        <f t="shared" si="6"/>
        <v>100030</v>
      </c>
      <c r="O41" s="12">
        <f t="shared" si="7"/>
        <v>37920.9</v>
      </c>
      <c r="P41" s="12">
        <f t="shared" ref="P41:P46" si="8">O41*100/M40</f>
        <v>96.253536763942535</v>
      </c>
    </row>
    <row r="42" spans="1:16" ht="20.100000000000001" customHeight="1" x14ac:dyDescent="0.2">
      <c r="A42" s="16">
        <v>32</v>
      </c>
      <c r="B42" s="17" t="s">
        <v>99</v>
      </c>
      <c r="C42" s="12">
        <v>2</v>
      </c>
      <c r="D42" s="12">
        <v>1.44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639.81000000000006</v>
      </c>
      <c r="N42" s="12">
        <f t="shared" si="6"/>
        <v>2</v>
      </c>
      <c r="O42" s="12">
        <f t="shared" si="7"/>
        <v>1.44</v>
      </c>
      <c r="P42" s="12">
        <f t="shared" si="8"/>
        <v>2.0474554678435741E-2</v>
      </c>
    </row>
    <row r="43" spans="1:16" ht="20.100000000000001" customHeight="1" x14ac:dyDescent="0.2">
      <c r="A43" s="16">
        <v>33</v>
      </c>
      <c r="B43" s="17" t="s">
        <v>100</v>
      </c>
      <c r="C43" s="12">
        <v>3571</v>
      </c>
      <c r="D43" s="12">
        <v>14067.58</v>
      </c>
      <c r="E43" s="12">
        <v>22</v>
      </c>
      <c r="F43" s="12">
        <v>2749.31</v>
      </c>
      <c r="G43" s="12">
        <v>4</v>
      </c>
      <c r="H43" s="12">
        <v>136.02000000000001</v>
      </c>
      <c r="I43" s="12">
        <v>0</v>
      </c>
      <c r="J43" s="12">
        <v>0</v>
      </c>
      <c r="K43" s="12">
        <v>0</v>
      </c>
      <c r="L43" s="12">
        <v>0</v>
      </c>
      <c r="M43" s="12">
        <v>7668.75</v>
      </c>
      <c r="N43" s="12">
        <f t="shared" si="6"/>
        <v>3597</v>
      </c>
      <c r="O43" s="12">
        <f t="shared" si="7"/>
        <v>16952.91</v>
      </c>
      <c r="P43" s="12">
        <f t="shared" si="8"/>
        <v>2649.6788108969849</v>
      </c>
    </row>
    <row r="44" spans="1:16" ht="20.100000000000001" customHeight="1" x14ac:dyDescent="0.2">
      <c r="A44" s="16">
        <v>34</v>
      </c>
      <c r="B44" s="17" t="s">
        <v>101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11746.82</v>
      </c>
      <c r="N44" s="12">
        <f t="shared" si="6"/>
        <v>0</v>
      </c>
      <c r="O44" s="12">
        <f t="shared" si="7"/>
        <v>0</v>
      </c>
      <c r="P44" s="12">
        <f t="shared" si="8"/>
        <v>0</v>
      </c>
    </row>
    <row r="45" spans="1:16" ht="20.100000000000001" customHeight="1" x14ac:dyDescent="0.2">
      <c r="A45" s="16">
        <v>35</v>
      </c>
      <c r="B45" s="17" t="s">
        <v>102</v>
      </c>
      <c r="C45" s="12">
        <v>12243</v>
      </c>
      <c r="D45" s="12">
        <v>6130.39</v>
      </c>
      <c r="E45" s="12">
        <v>8</v>
      </c>
      <c r="F45" s="12">
        <v>313.3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6045.1099999999988</v>
      </c>
      <c r="N45" s="12">
        <f t="shared" si="6"/>
        <v>12251</v>
      </c>
      <c r="O45" s="12">
        <f t="shared" si="7"/>
        <v>6443.6900000000005</v>
      </c>
      <c r="P45" s="12">
        <f t="shared" si="8"/>
        <v>54.854760692681083</v>
      </c>
    </row>
    <row r="46" spans="1:16" ht="20.100000000000001" customHeight="1" x14ac:dyDescent="0.2">
      <c r="A46" s="16">
        <v>36</v>
      </c>
      <c r="B46" s="17" t="s">
        <v>103</v>
      </c>
      <c r="C46" s="12">
        <v>594</v>
      </c>
      <c r="D46" s="12">
        <v>9767.58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1858</v>
      </c>
      <c r="N46" s="12">
        <f t="shared" si="6"/>
        <v>594</v>
      </c>
      <c r="O46" s="12">
        <f t="shared" si="7"/>
        <v>9767.58</v>
      </c>
      <c r="P46" s="12">
        <f t="shared" si="8"/>
        <v>161.57820122379911</v>
      </c>
    </row>
    <row r="47" spans="1:16" ht="20.100000000000001" customHeight="1" x14ac:dyDescent="0.2">
      <c r="A47" s="13"/>
      <c r="B47" s="18" t="s">
        <v>15</v>
      </c>
      <c r="C47" s="15">
        <f t="shared" ref="C47:O47" si="9">SUM(C39:C46)</f>
        <v>154687</v>
      </c>
      <c r="D47" s="15">
        <f t="shared" si="9"/>
        <v>165043.12999999998</v>
      </c>
      <c r="E47" s="15">
        <f t="shared" si="9"/>
        <v>900</v>
      </c>
      <c r="F47" s="15">
        <f t="shared" si="9"/>
        <v>14757.489999999998</v>
      </c>
      <c r="G47" s="15">
        <f t="shared" si="9"/>
        <v>44</v>
      </c>
      <c r="H47" s="15">
        <f t="shared" si="9"/>
        <v>4487.88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>SUM(M39:M46)</f>
        <v>133487.00999999998</v>
      </c>
      <c r="N47" s="15">
        <f t="shared" si="9"/>
        <v>155631</v>
      </c>
      <c r="O47" s="15">
        <f t="shared" si="9"/>
        <v>184288.5</v>
      </c>
      <c r="P47" s="15">
        <f t="shared" si="3"/>
        <v>138.05725366086185</v>
      </c>
    </row>
    <row r="48" spans="1:16" ht="20.100000000000001" customHeight="1" x14ac:dyDescent="0.2">
      <c r="A48" s="16">
        <v>37</v>
      </c>
      <c r="B48" s="17" t="s">
        <v>16</v>
      </c>
      <c r="C48" s="19">
        <v>3468</v>
      </c>
      <c r="D48" s="19">
        <v>50846.48</v>
      </c>
      <c r="E48" s="19">
        <v>205</v>
      </c>
      <c r="F48" s="19">
        <v>96470.5</v>
      </c>
      <c r="G48" s="19">
        <v>142</v>
      </c>
      <c r="H48" s="19">
        <v>110232.08</v>
      </c>
      <c r="I48" s="19">
        <v>0</v>
      </c>
      <c r="J48" s="19">
        <v>0</v>
      </c>
      <c r="K48" s="19">
        <v>0</v>
      </c>
      <c r="L48" s="19">
        <v>0</v>
      </c>
      <c r="M48" s="19">
        <v>267906.92000000004</v>
      </c>
      <c r="N48" s="12">
        <f>C48+E48+G48+I48+K48</f>
        <v>3815</v>
      </c>
      <c r="O48" s="12">
        <f>D48+F48+H48+J48+L48</f>
        <v>257549.06</v>
      </c>
      <c r="P48" s="12">
        <f t="shared" si="3"/>
        <v>96.133784076947308</v>
      </c>
    </row>
    <row r="49" spans="1:16" ht="20.100000000000001" customHeight="1" x14ac:dyDescent="0.2">
      <c r="A49" s="13"/>
      <c r="B49" s="18" t="s">
        <v>17</v>
      </c>
      <c r="C49" s="15">
        <f>C48</f>
        <v>3468</v>
      </c>
      <c r="D49" s="15">
        <f t="shared" ref="D49:O49" si="10">D48</f>
        <v>50846.48</v>
      </c>
      <c r="E49" s="15">
        <f t="shared" si="10"/>
        <v>205</v>
      </c>
      <c r="F49" s="15">
        <f t="shared" si="10"/>
        <v>96470.5</v>
      </c>
      <c r="G49" s="15">
        <f t="shared" si="10"/>
        <v>142</v>
      </c>
      <c r="H49" s="15">
        <f t="shared" si="10"/>
        <v>110232.08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267906.92000000004</v>
      </c>
      <c r="N49" s="15">
        <f t="shared" si="10"/>
        <v>3815</v>
      </c>
      <c r="O49" s="15">
        <f t="shared" si="10"/>
        <v>257549.06</v>
      </c>
      <c r="P49" s="15">
        <f t="shared" si="3"/>
        <v>96.133784076947308</v>
      </c>
    </row>
    <row r="50" spans="1:16" ht="20.100000000000001" customHeight="1" x14ac:dyDescent="0.2">
      <c r="A50" s="16">
        <v>38</v>
      </c>
      <c r="B50" s="11" t="s">
        <v>18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2">
        <v>0</v>
      </c>
      <c r="O50" s="12">
        <v>0</v>
      </c>
      <c r="P50" s="12" t="e">
        <f t="shared" si="3"/>
        <v>#DIV/0!</v>
      </c>
    </row>
    <row r="51" spans="1:16" ht="20.100000000000001" customHeight="1" x14ac:dyDescent="0.2">
      <c r="A51" s="13"/>
      <c r="B51" s="18" t="s">
        <v>19</v>
      </c>
      <c r="C51" s="15">
        <f>C50</f>
        <v>0</v>
      </c>
      <c r="D51" s="15">
        <f t="shared" ref="D51:O51" si="11">D50</f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/>
      <c r="N51" s="15">
        <f t="shared" si="11"/>
        <v>0</v>
      </c>
      <c r="O51" s="15">
        <f t="shared" si="11"/>
        <v>0</v>
      </c>
      <c r="P51" s="15" t="e">
        <f t="shared" si="3"/>
        <v>#DIV/0!</v>
      </c>
    </row>
    <row r="52" spans="1:16" ht="20.100000000000001" customHeight="1" x14ac:dyDescent="0.2">
      <c r="A52" s="10">
        <v>39</v>
      </c>
      <c r="B52" s="11" t="s">
        <v>20</v>
      </c>
      <c r="C52" s="12">
        <v>7471</v>
      </c>
      <c r="D52" s="12">
        <v>46511.27</v>
      </c>
      <c r="E52" s="12">
        <v>21</v>
      </c>
      <c r="F52" s="12">
        <v>5364</v>
      </c>
      <c r="G52" s="12">
        <v>7</v>
      </c>
      <c r="H52" s="12">
        <v>15600</v>
      </c>
      <c r="I52" s="12">
        <v>0</v>
      </c>
      <c r="J52" s="12">
        <v>0</v>
      </c>
      <c r="K52" s="12">
        <v>0</v>
      </c>
      <c r="L52" s="12">
        <v>0</v>
      </c>
      <c r="M52" s="12">
        <v>119166.49</v>
      </c>
      <c r="N52" s="12">
        <f>C52+E52+G52+I52+K52</f>
        <v>7499</v>
      </c>
      <c r="O52" s="12">
        <f>D52+F52+H52+J52+L52</f>
        <v>67475.26999999999</v>
      </c>
      <c r="P52" s="12">
        <f t="shared" si="3"/>
        <v>56.622688139929259</v>
      </c>
    </row>
    <row r="53" spans="1:16" ht="20.100000000000001" customHeight="1" x14ac:dyDescent="0.2">
      <c r="A53" s="10">
        <v>40</v>
      </c>
      <c r="B53" s="11" t="s">
        <v>21</v>
      </c>
      <c r="C53" s="12">
        <v>16400</v>
      </c>
      <c r="D53" s="12">
        <v>35057.019999999997</v>
      </c>
      <c r="E53" s="12">
        <v>1</v>
      </c>
      <c r="F53" s="12">
        <v>70</v>
      </c>
      <c r="G53" s="12">
        <v>0</v>
      </c>
      <c r="H53" s="12">
        <v>0</v>
      </c>
      <c r="I53" s="12">
        <v>102</v>
      </c>
      <c r="J53" s="12">
        <v>274.70999999999998</v>
      </c>
      <c r="K53" s="12">
        <v>0</v>
      </c>
      <c r="L53" s="12">
        <v>0</v>
      </c>
      <c r="M53" s="12">
        <v>42607.97</v>
      </c>
      <c r="N53" s="12">
        <f>C53+E53+G53+I53+K53</f>
        <v>16503</v>
      </c>
      <c r="O53" s="12">
        <f>D53+F53+H53+J53+L53</f>
        <v>35401.729999999996</v>
      </c>
      <c r="P53" s="12">
        <f t="shared" si="3"/>
        <v>83.08710788145973</v>
      </c>
    </row>
    <row r="54" spans="1:16" ht="20.100000000000001" customHeight="1" x14ac:dyDescent="0.2">
      <c r="A54" s="21"/>
      <c r="B54" s="14" t="s">
        <v>22</v>
      </c>
      <c r="C54" s="15">
        <f t="shared" ref="C54:O54" si="12">SUM(C52:C53)</f>
        <v>23871</v>
      </c>
      <c r="D54" s="15">
        <f t="shared" si="12"/>
        <v>81568.289999999994</v>
      </c>
      <c r="E54" s="15">
        <f t="shared" si="12"/>
        <v>22</v>
      </c>
      <c r="F54" s="15">
        <f t="shared" si="12"/>
        <v>5434</v>
      </c>
      <c r="G54" s="15">
        <f t="shared" si="12"/>
        <v>7</v>
      </c>
      <c r="H54" s="15">
        <f t="shared" si="12"/>
        <v>15600</v>
      </c>
      <c r="I54" s="15">
        <f t="shared" si="12"/>
        <v>102</v>
      </c>
      <c r="J54" s="15">
        <f t="shared" si="12"/>
        <v>274.70999999999998</v>
      </c>
      <c r="K54" s="15">
        <f t="shared" si="12"/>
        <v>0</v>
      </c>
      <c r="L54" s="15">
        <f t="shared" si="12"/>
        <v>0</v>
      </c>
      <c r="M54" s="15">
        <f t="shared" si="12"/>
        <v>161774.46000000002</v>
      </c>
      <c r="N54" s="15">
        <f t="shared" si="12"/>
        <v>24002</v>
      </c>
      <c r="O54" s="15">
        <f t="shared" si="12"/>
        <v>102876.99999999999</v>
      </c>
      <c r="P54" s="15">
        <f t="shared" si="3"/>
        <v>63.592856375474824</v>
      </c>
    </row>
    <row r="55" spans="1:16" ht="20.100000000000001" customHeight="1" x14ac:dyDescent="0.2">
      <c r="A55" s="10">
        <v>41</v>
      </c>
      <c r="B55" s="11" t="s">
        <v>23</v>
      </c>
      <c r="C55" s="12">
        <v>3877</v>
      </c>
      <c r="D55" s="12">
        <v>4813.18</v>
      </c>
      <c r="E55" s="12">
        <v>92</v>
      </c>
      <c r="F55" s="12">
        <v>6760.41</v>
      </c>
      <c r="G55" s="12">
        <v>57</v>
      </c>
      <c r="H55" s="12">
        <v>22297.3</v>
      </c>
      <c r="I55" s="12">
        <v>7</v>
      </c>
      <c r="J55" s="12">
        <v>75</v>
      </c>
      <c r="K55" s="12">
        <v>1142</v>
      </c>
      <c r="L55" s="12">
        <v>8126.93</v>
      </c>
      <c r="M55" s="12">
        <v>238956.24</v>
      </c>
      <c r="N55" s="12">
        <f>C55+E55+G55+I55+K55</f>
        <v>5175</v>
      </c>
      <c r="O55" s="12">
        <f>D55+F55+H55+J55+L55</f>
        <v>42072.82</v>
      </c>
      <c r="P55" s="12">
        <f t="shared" si="3"/>
        <v>17.606914136245198</v>
      </c>
    </row>
    <row r="56" spans="1:16" ht="20.100000000000001" customHeight="1" x14ac:dyDescent="0.2">
      <c r="A56" s="21"/>
      <c r="B56" s="14" t="s">
        <v>24</v>
      </c>
      <c r="C56" s="15">
        <f t="shared" ref="C56:O56" si="13">SUM(C55:C55)</f>
        <v>3877</v>
      </c>
      <c r="D56" s="15">
        <f t="shared" si="13"/>
        <v>4813.18</v>
      </c>
      <c r="E56" s="15">
        <f t="shared" si="13"/>
        <v>92</v>
      </c>
      <c r="F56" s="15">
        <f t="shared" si="13"/>
        <v>6760.41</v>
      </c>
      <c r="G56" s="15">
        <f t="shared" si="13"/>
        <v>57</v>
      </c>
      <c r="H56" s="15">
        <f t="shared" si="13"/>
        <v>22297.3</v>
      </c>
      <c r="I56" s="15">
        <f t="shared" si="13"/>
        <v>7</v>
      </c>
      <c r="J56" s="15">
        <f t="shared" si="13"/>
        <v>75</v>
      </c>
      <c r="K56" s="15">
        <f t="shared" si="13"/>
        <v>1142</v>
      </c>
      <c r="L56" s="15">
        <f t="shared" si="13"/>
        <v>8126.93</v>
      </c>
      <c r="M56" s="15">
        <f t="shared" si="13"/>
        <v>238956.24</v>
      </c>
      <c r="N56" s="15">
        <f t="shared" si="13"/>
        <v>5175</v>
      </c>
      <c r="O56" s="15">
        <f t="shared" si="13"/>
        <v>42072.82</v>
      </c>
      <c r="P56" s="15">
        <f t="shared" si="3"/>
        <v>17.606914136245198</v>
      </c>
    </row>
    <row r="57" spans="1:16" ht="20.100000000000001" customHeight="1" x14ac:dyDescent="0.2">
      <c r="A57" s="10">
        <v>42</v>
      </c>
      <c r="B57" s="11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4654</v>
      </c>
      <c r="N57" s="22">
        <v>0</v>
      </c>
      <c r="O57" s="22">
        <v>0</v>
      </c>
      <c r="P57" s="12">
        <f t="shared" si="3"/>
        <v>0</v>
      </c>
    </row>
    <row r="58" spans="1:16" ht="20.100000000000001" customHeight="1" x14ac:dyDescent="0.2">
      <c r="A58" s="21"/>
      <c r="B58" s="14" t="s">
        <v>26</v>
      </c>
      <c r="C58" s="15">
        <f t="shared" ref="C58:O58" si="14">SUM(C57:C57)</f>
        <v>0</v>
      </c>
      <c r="D58" s="15">
        <f t="shared" si="14"/>
        <v>0</v>
      </c>
      <c r="E58" s="15">
        <f t="shared" si="14"/>
        <v>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0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4654</v>
      </c>
      <c r="N58" s="15">
        <f t="shared" si="14"/>
        <v>0</v>
      </c>
      <c r="O58" s="15">
        <f t="shared" si="14"/>
        <v>0</v>
      </c>
      <c r="P58" s="15">
        <f t="shared" si="3"/>
        <v>0</v>
      </c>
    </row>
    <row r="59" spans="1:16" ht="20.100000000000001" customHeight="1" x14ac:dyDescent="0.2">
      <c r="A59" s="23"/>
      <c r="B59" s="24" t="s">
        <v>27</v>
      </c>
      <c r="C59" s="25">
        <f t="shared" ref="C59:O59" si="15">C21+C38+C47+C49+C51+C54+C56+C58</f>
        <v>907640</v>
      </c>
      <c r="D59" s="25">
        <f t="shared" si="15"/>
        <v>7336155.5299999993</v>
      </c>
      <c r="E59" s="25">
        <f t="shared" si="15"/>
        <v>137487</v>
      </c>
      <c r="F59" s="25">
        <f t="shared" si="15"/>
        <v>8818502.7400000002</v>
      </c>
      <c r="G59" s="25">
        <f t="shared" si="15"/>
        <v>75766</v>
      </c>
      <c r="H59" s="25">
        <f t="shared" si="15"/>
        <v>7461625.4299999997</v>
      </c>
      <c r="I59" s="25">
        <f t="shared" si="15"/>
        <v>1350</v>
      </c>
      <c r="J59" s="25">
        <f t="shared" si="15"/>
        <v>8083.14</v>
      </c>
      <c r="K59" s="25">
        <f t="shared" si="15"/>
        <v>7720</v>
      </c>
      <c r="L59" s="25">
        <f t="shared" si="15"/>
        <v>85498.94</v>
      </c>
      <c r="M59" s="25">
        <f t="shared" si="15"/>
        <v>24913775.330000002</v>
      </c>
      <c r="N59" s="25">
        <f t="shared" si="15"/>
        <v>1129963</v>
      </c>
      <c r="O59" s="25">
        <f t="shared" si="15"/>
        <v>23709865.779999997</v>
      </c>
      <c r="P59" s="25">
        <f t="shared" si="3"/>
        <v>95.167695244685319</v>
      </c>
    </row>
    <row r="60" spans="1:16" ht="18" customHeight="1" x14ac:dyDescent="0.2">
      <c r="P60" s="26"/>
    </row>
    <row r="61" spans="1:16" ht="18" x14ac:dyDescent="0.2">
      <c r="C61" s="37" t="s">
        <v>95</v>
      </c>
      <c r="D61" s="37"/>
      <c r="E61" s="37"/>
      <c r="F61" s="37"/>
      <c r="G61" s="37"/>
      <c r="H61" s="37"/>
      <c r="I61" s="37"/>
      <c r="J61" s="37"/>
      <c r="K61" s="37"/>
      <c r="L61" s="37"/>
    </row>
    <row r="62" spans="1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8" x14ac:dyDescent="0.2">
      <c r="C63" s="37" t="s">
        <v>105</v>
      </c>
      <c r="D63" s="37"/>
      <c r="E63" s="37"/>
      <c r="F63" s="37"/>
      <c r="G63" s="37"/>
      <c r="H63" s="37"/>
      <c r="I63" s="37"/>
      <c r="J63" s="37"/>
      <c r="K63" s="37"/>
    </row>
  </sheetData>
  <mergeCells count="13">
    <mergeCell ref="C61:L61"/>
    <mergeCell ref="C63:K63"/>
    <mergeCell ref="M5:P6"/>
    <mergeCell ref="A1:P1"/>
    <mergeCell ref="A3:P3"/>
    <mergeCell ref="C4:L4"/>
    <mergeCell ref="A5:A7"/>
    <mergeCell ref="B5:B7"/>
    <mergeCell ref="C5:D6"/>
    <mergeCell ref="E5:F6"/>
    <mergeCell ref="G5:H6"/>
    <mergeCell ref="I5:J6"/>
    <mergeCell ref="K5:L6"/>
  </mergeCells>
  <dataValidations count="1">
    <dataValidation type="whole" allowBlank="1" showInputMessage="1" showErrorMessage="1" sqref="N51:O51 C56:O56 C21:O21 M50:M51 C54:O54 C57:M57 C38:O38 M47:O47 M49:O49 C47:L51 M48 C58:O59">
      <formula1>0</formula1>
      <formula2>99999999999999900000</formula2>
    </dataValidation>
  </dataValidations>
  <printOptions horizontalCentered="1" verticalCentered="1"/>
  <pageMargins left="0.51181102362204722" right="0.51181102362204722" top="0.98425196850393704" bottom="0.23622047244094491" header="0.23622047244094491" footer="0.23622047244094491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7"/>
  <sheetViews>
    <sheetView tabSelected="1" zoomScaleNormal="100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A3" sqref="A3"/>
    </sheetView>
  </sheetViews>
  <sheetFormatPr defaultRowHeight="12.75" x14ac:dyDescent="0.2"/>
  <cols>
    <col min="1" max="1" width="5.7109375" style="1" customWidth="1"/>
    <col min="2" max="2" width="19.7109375" style="1" customWidth="1"/>
    <col min="3" max="3" width="11.5703125" style="1" customWidth="1"/>
    <col min="4" max="4" width="14" style="1" customWidth="1"/>
    <col min="5" max="5" width="12.28515625" style="1" customWidth="1"/>
    <col min="6" max="6" width="14.5703125" style="1" customWidth="1"/>
    <col min="7" max="7" width="10.140625" style="1" customWidth="1"/>
    <col min="8" max="8" width="13.5703125" style="1" customWidth="1"/>
    <col min="9" max="9" width="10.140625" style="1" customWidth="1"/>
    <col min="10" max="10" width="11" style="1" customWidth="1"/>
    <col min="11" max="11" width="9.7109375" style="1" customWidth="1"/>
    <col min="12" max="13" width="13.5703125" style="1" customWidth="1"/>
    <col min="14" max="14" width="10.7109375" style="1" customWidth="1"/>
    <col min="15" max="15" width="12.7109375" style="1" customWidth="1"/>
    <col min="16" max="16" width="7.7109375" style="1" customWidth="1"/>
    <col min="17" max="16384" width="9.140625" style="1"/>
  </cols>
  <sheetData>
    <row r="1" spans="1:16" ht="20.25" x14ac:dyDescent="0.2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0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" customHeight="1" x14ac:dyDescent="0.2">
      <c r="A3" s="4"/>
      <c r="B3" s="5"/>
      <c r="C3" s="46"/>
      <c r="D3" s="46"/>
      <c r="E3" s="46"/>
      <c r="F3" s="46"/>
      <c r="G3" s="46"/>
      <c r="H3" s="46"/>
      <c r="I3" s="46"/>
      <c r="J3" s="46"/>
      <c r="K3" s="46"/>
      <c r="L3" s="46"/>
      <c r="M3" s="36"/>
      <c r="N3" s="5"/>
      <c r="O3" s="7"/>
      <c r="P3" s="28" t="s">
        <v>0</v>
      </c>
    </row>
    <row r="4" spans="1:16" ht="30" customHeight="1" x14ac:dyDescent="0.2">
      <c r="A4" s="47" t="s">
        <v>1</v>
      </c>
      <c r="B4" s="47" t="s">
        <v>28</v>
      </c>
      <c r="C4" s="47" t="s">
        <v>3</v>
      </c>
      <c r="D4" s="47"/>
      <c r="E4" s="47" t="s">
        <v>4</v>
      </c>
      <c r="F4" s="47"/>
      <c r="G4" s="47" t="s">
        <v>5</v>
      </c>
      <c r="H4" s="47"/>
      <c r="I4" s="47" t="s">
        <v>6</v>
      </c>
      <c r="J4" s="47"/>
      <c r="K4" s="47" t="s">
        <v>7</v>
      </c>
      <c r="L4" s="47"/>
      <c r="M4" s="38" t="s">
        <v>8</v>
      </c>
      <c r="N4" s="39"/>
      <c r="O4" s="39"/>
      <c r="P4" s="40"/>
    </row>
    <row r="5" spans="1:16" ht="30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1"/>
      <c r="N5" s="42"/>
      <c r="O5" s="42"/>
      <c r="P5" s="43"/>
    </row>
    <row r="6" spans="1:16" ht="30" customHeight="1" x14ac:dyDescent="0.2">
      <c r="A6" s="47"/>
      <c r="B6" s="47"/>
      <c r="C6" s="8" t="s">
        <v>9</v>
      </c>
      <c r="D6" s="8" t="s">
        <v>10</v>
      </c>
      <c r="E6" s="8" t="s">
        <v>9</v>
      </c>
      <c r="F6" s="8" t="s">
        <v>10</v>
      </c>
      <c r="G6" s="8" t="s">
        <v>9</v>
      </c>
      <c r="H6" s="8" t="s">
        <v>10</v>
      </c>
      <c r="I6" s="8" t="s">
        <v>9</v>
      </c>
      <c r="J6" s="8" t="s">
        <v>10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12</v>
      </c>
    </row>
    <row r="7" spans="1:16" ht="30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</row>
    <row r="8" spans="1:16" ht="30" customHeight="1" x14ac:dyDescent="0.2">
      <c r="A8" s="10">
        <v>1</v>
      </c>
      <c r="B8" s="34" t="s">
        <v>29</v>
      </c>
      <c r="C8" s="12">
        <v>18699</v>
      </c>
      <c r="D8" s="12">
        <v>104449.68</v>
      </c>
      <c r="E8" s="12">
        <v>1507</v>
      </c>
      <c r="F8" s="12">
        <v>72980.31</v>
      </c>
      <c r="G8" s="12">
        <v>173</v>
      </c>
      <c r="H8" s="12">
        <v>21046.77</v>
      </c>
      <c r="I8" s="12">
        <v>120</v>
      </c>
      <c r="J8" s="12">
        <v>420.63</v>
      </c>
      <c r="K8" s="12">
        <v>224</v>
      </c>
      <c r="L8" s="12">
        <v>663.12</v>
      </c>
      <c r="M8" s="12">
        <v>204368.05</v>
      </c>
      <c r="N8" s="12">
        <f t="shared" ref="N8:N44" si="0">(C8+E8+G8+I8+K8)</f>
        <v>20723</v>
      </c>
      <c r="O8" s="12">
        <f>SUM(D8+F8+H8+J8+L8)</f>
        <v>199560.50999999998</v>
      </c>
      <c r="P8" s="12">
        <f>O8*100/M8</f>
        <v>97.647606854398219</v>
      </c>
    </row>
    <row r="9" spans="1:16" ht="30" customHeight="1" x14ac:dyDescent="0.2">
      <c r="A9" s="10">
        <v>2</v>
      </c>
      <c r="B9" s="34" t="s">
        <v>30</v>
      </c>
      <c r="C9" s="12">
        <v>17473</v>
      </c>
      <c r="D9" s="12">
        <v>56247.199999999997</v>
      </c>
      <c r="E9" s="12">
        <v>845</v>
      </c>
      <c r="F9" s="12">
        <v>69927.77</v>
      </c>
      <c r="G9" s="12">
        <v>83</v>
      </c>
      <c r="H9" s="12">
        <v>21965.7</v>
      </c>
      <c r="I9" s="12">
        <v>39</v>
      </c>
      <c r="J9" s="12">
        <v>468.85</v>
      </c>
      <c r="K9" s="12">
        <v>67</v>
      </c>
      <c r="L9" s="12">
        <v>738.32</v>
      </c>
      <c r="M9" s="12">
        <v>85000</v>
      </c>
      <c r="N9" s="12">
        <f t="shared" si="0"/>
        <v>18507</v>
      </c>
      <c r="O9" s="12">
        <f t="shared" ref="O9:O43" si="1">SUM(D9+F9+H9+J9+L9)</f>
        <v>149347.84000000003</v>
      </c>
      <c r="P9" s="12">
        <f t="shared" ref="P9:P44" si="2">O9*100/M9</f>
        <v>175.70334117647062</v>
      </c>
    </row>
    <row r="10" spans="1:16" ht="30" customHeight="1" x14ac:dyDescent="0.2">
      <c r="A10" s="10">
        <v>3</v>
      </c>
      <c r="B10" s="34" t="s">
        <v>31</v>
      </c>
      <c r="C10" s="12">
        <v>19964</v>
      </c>
      <c r="D10" s="12">
        <v>79865.759999999995</v>
      </c>
      <c r="E10" s="12">
        <v>1175</v>
      </c>
      <c r="F10" s="12">
        <v>58458.13</v>
      </c>
      <c r="G10" s="12">
        <v>98</v>
      </c>
      <c r="H10" s="12">
        <v>14206.71</v>
      </c>
      <c r="I10" s="12">
        <v>76</v>
      </c>
      <c r="J10" s="12">
        <v>94.34</v>
      </c>
      <c r="K10" s="12">
        <v>95</v>
      </c>
      <c r="L10" s="12">
        <v>686.59</v>
      </c>
      <c r="M10" s="12">
        <v>110000</v>
      </c>
      <c r="N10" s="12">
        <f t="shared" si="0"/>
        <v>21408</v>
      </c>
      <c r="O10" s="12">
        <f t="shared" si="1"/>
        <v>153311.52999999997</v>
      </c>
      <c r="P10" s="12">
        <f t="shared" si="2"/>
        <v>139.37411818181815</v>
      </c>
    </row>
    <row r="11" spans="1:16" ht="30" customHeight="1" x14ac:dyDescent="0.2">
      <c r="A11" s="10">
        <v>4</v>
      </c>
      <c r="B11" s="34" t="s">
        <v>32</v>
      </c>
      <c r="C11" s="12">
        <v>20970</v>
      </c>
      <c r="D11" s="12">
        <v>286820.92</v>
      </c>
      <c r="E11" s="12">
        <v>2593</v>
      </c>
      <c r="F11" s="12">
        <v>166723.21</v>
      </c>
      <c r="G11" s="12">
        <v>501</v>
      </c>
      <c r="H11" s="12">
        <v>84196</v>
      </c>
      <c r="I11" s="12">
        <v>28</v>
      </c>
      <c r="J11" s="12">
        <v>84.7</v>
      </c>
      <c r="K11" s="12">
        <v>262</v>
      </c>
      <c r="L11" s="12">
        <v>2566.92</v>
      </c>
      <c r="M11" s="12">
        <v>298909</v>
      </c>
      <c r="N11" s="12">
        <f t="shared" si="0"/>
        <v>24354</v>
      </c>
      <c r="O11" s="12">
        <f t="shared" si="1"/>
        <v>540391.75</v>
      </c>
      <c r="P11" s="12">
        <f t="shared" si="2"/>
        <v>180.78804920561106</v>
      </c>
    </row>
    <row r="12" spans="1:16" ht="30" customHeight="1" x14ac:dyDescent="0.2">
      <c r="A12" s="10">
        <v>5</v>
      </c>
      <c r="B12" s="34" t="s">
        <v>33</v>
      </c>
      <c r="C12" s="12">
        <v>6257</v>
      </c>
      <c r="D12" s="12">
        <v>35120.019999999997</v>
      </c>
      <c r="E12" s="12">
        <v>409</v>
      </c>
      <c r="F12" s="12">
        <v>19360.82</v>
      </c>
      <c r="G12" s="12">
        <v>19</v>
      </c>
      <c r="H12" s="12">
        <v>3056.79</v>
      </c>
      <c r="I12" s="12">
        <v>4</v>
      </c>
      <c r="J12" s="12">
        <v>20</v>
      </c>
      <c r="K12" s="12">
        <v>87</v>
      </c>
      <c r="L12" s="12">
        <v>1736.04</v>
      </c>
      <c r="M12" s="12">
        <v>151800</v>
      </c>
      <c r="N12" s="12">
        <f t="shared" si="0"/>
        <v>6776</v>
      </c>
      <c r="O12" s="12">
        <f t="shared" si="1"/>
        <v>59293.67</v>
      </c>
      <c r="P12" s="12">
        <f t="shared" si="2"/>
        <v>39.060388669301716</v>
      </c>
    </row>
    <row r="13" spans="1:16" ht="30" customHeight="1" x14ac:dyDescent="0.2">
      <c r="A13" s="10">
        <v>6</v>
      </c>
      <c r="B13" s="34" t="s">
        <v>34</v>
      </c>
      <c r="C13" s="12">
        <v>14293</v>
      </c>
      <c r="D13" s="12">
        <v>24983.200000000001</v>
      </c>
      <c r="E13" s="12">
        <v>243</v>
      </c>
      <c r="F13" s="12">
        <v>8205.7099999999991</v>
      </c>
      <c r="G13" s="12">
        <v>21</v>
      </c>
      <c r="H13" s="12">
        <v>3554.43</v>
      </c>
      <c r="I13" s="12">
        <v>35</v>
      </c>
      <c r="J13" s="12">
        <v>335.43</v>
      </c>
      <c r="K13" s="12">
        <v>192</v>
      </c>
      <c r="L13" s="12">
        <v>1593.21</v>
      </c>
      <c r="M13" s="12">
        <v>37500</v>
      </c>
      <c r="N13" s="12">
        <f t="shared" si="0"/>
        <v>14784</v>
      </c>
      <c r="O13" s="12">
        <f t="shared" si="1"/>
        <v>38671.980000000003</v>
      </c>
      <c r="P13" s="12">
        <f t="shared" si="2"/>
        <v>103.12528000000002</v>
      </c>
    </row>
    <row r="14" spans="1:16" ht="30" customHeight="1" x14ac:dyDescent="0.2">
      <c r="A14" s="10">
        <v>7</v>
      </c>
      <c r="B14" s="34" t="s">
        <v>35</v>
      </c>
      <c r="C14" s="12">
        <v>12823</v>
      </c>
      <c r="D14" s="12">
        <v>39507.599999999999</v>
      </c>
      <c r="E14" s="12">
        <v>439</v>
      </c>
      <c r="F14" s="12">
        <v>24819.51</v>
      </c>
      <c r="G14" s="12">
        <v>65</v>
      </c>
      <c r="H14" s="12">
        <v>5856.58</v>
      </c>
      <c r="I14" s="12">
        <v>60</v>
      </c>
      <c r="J14" s="12">
        <v>92.86</v>
      </c>
      <c r="K14" s="12">
        <v>41</v>
      </c>
      <c r="L14" s="12">
        <v>809.15</v>
      </c>
      <c r="M14" s="12">
        <v>42500</v>
      </c>
      <c r="N14" s="12">
        <f t="shared" si="0"/>
        <v>13428</v>
      </c>
      <c r="O14" s="12">
        <f t="shared" si="1"/>
        <v>71085.7</v>
      </c>
      <c r="P14" s="12">
        <f t="shared" si="2"/>
        <v>167.26047058823531</v>
      </c>
    </row>
    <row r="15" spans="1:16" ht="30" customHeight="1" x14ac:dyDescent="0.2">
      <c r="A15" s="10">
        <v>8</v>
      </c>
      <c r="B15" s="34" t="s">
        <v>36</v>
      </c>
      <c r="C15" s="12">
        <v>32776</v>
      </c>
      <c r="D15" s="12">
        <v>53101.78</v>
      </c>
      <c r="E15" s="12">
        <v>630</v>
      </c>
      <c r="F15" s="12">
        <v>26878.19</v>
      </c>
      <c r="G15" s="12">
        <v>126</v>
      </c>
      <c r="H15" s="12">
        <v>11472.02</v>
      </c>
      <c r="I15" s="12">
        <v>21</v>
      </c>
      <c r="J15" s="12">
        <v>415.45</v>
      </c>
      <c r="K15" s="12">
        <v>37</v>
      </c>
      <c r="L15" s="12">
        <v>530.92999999999995</v>
      </c>
      <c r="M15" s="12">
        <v>75000</v>
      </c>
      <c r="N15" s="12">
        <f t="shared" si="0"/>
        <v>33590</v>
      </c>
      <c r="O15" s="12">
        <f t="shared" si="1"/>
        <v>92398.37</v>
      </c>
      <c r="P15" s="12">
        <f t="shared" si="2"/>
        <v>123.19782666666667</v>
      </c>
    </row>
    <row r="16" spans="1:16" ht="30" customHeight="1" x14ac:dyDescent="0.2">
      <c r="A16" s="10">
        <v>9</v>
      </c>
      <c r="B16" s="34" t="s">
        <v>37</v>
      </c>
      <c r="C16" s="12">
        <v>6306</v>
      </c>
      <c r="D16" s="12">
        <v>38750.57</v>
      </c>
      <c r="E16" s="12">
        <v>461</v>
      </c>
      <c r="F16" s="12">
        <v>49944.57</v>
      </c>
      <c r="G16" s="12">
        <v>44</v>
      </c>
      <c r="H16" s="12">
        <v>5754.15</v>
      </c>
      <c r="I16" s="12">
        <v>42</v>
      </c>
      <c r="J16" s="12">
        <v>149.68</v>
      </c>
      <c r="K16" s="12">
        <v>318</v>
      </c>
      <c r="L16" s="12">
        <v>1733.22</v>
      </c>
      <c r="M16" s="12">
        <v>50000</v>
      </c>
      <c r="N16" s="12">
        <f t="shared" si="0"/>
        <v>7171</v>
      </c>
      <c r="O16" s="12">
        <f t="shared" si="1"/>
        <v>96332.189999999988</v>
      </c>
      <c r="P16" s="12">
        <f t="shared" si="2"/>
        <v>192.66437999999997</v>
      </c>
    </row>
    <row r="17" spans="1:16" ht="30" customHeight="1" x14ac:dyDescent="0.2">
      <c r="A17" s="10">
        <v>10</v>
      </c>
      <c r="B17" s="34" t="s">
        <v>38</v>
      </c>
      <c r="C17" s="12">
        <v>10046</v>
      </c>
      <c r="D17" s="12">
        <v>15348.98</v>
      </c>
      <c r="E17" s="12">
        <v>107</v>
      </c>
      <c r="F17" s="12">
        <v>2867.84</v>
      </c>
      <c r="G17" s="12">
        <v>10</v>
      </c>
      <c r="H17" s="12">
        <v>554.6</v>
      </c>
      <c r="I17" s="12">
        <v>16</v>
      </c>
      <c r="J17" s="12">
        <v>535.09</v>
      </c>
      <c r="K17" s="12">
        <v>162</v>
      </c>
      <c r="L17" s="12">
        <v>858.61</v>
      </c>
      <c r="M17" s="12">
        <v>16830.02</v>
      </c>
      <c r="N17" s="12">
        <f t="shared" si="0"/>
        <v>10341</v>
      </c>
      <c r="O17" s="12">
        <f t="shared" si="1"/>
        <v>20165.12</v>
      </c>
      <c r="P17" s="12">
        <f t="shared" si="2"/>
        <v>119.81637573811558</v>
      </c>
    </row>
    <row r="18" spans="1:16" ht="30" customHeight="1" x14ac:dyDescent="0.2">
      <c r="A18" s="10">
        <v>11</v>
      </c>
      <c r="B18" s="34" t="s">
        <v>39</v>
      </c>
      <c r="C18" s="12">
        <v>11279</v>
      </c>
      <c r="D18" s="12">
        <v>44858.15</v>
      </c>
      <c r="E18" s="12">
        <v>351</v>
      </c>
      <c r="F18" s="12">
        <v>21945.55</v>
      </c>
      <c r="G18" s="12">
        <v>16</v>
      </c>
      <c r="H18" s="12">
        <v>2117.0300000000002</v>
      </c>
      <c r="I18" s="12">
        <v>21</v>
      </c>
      <c r="J18" s="12">
        <v>105.19</v>
      </c>
      <c r="K18" s="12">
        <v>31</v>
      </c>
      <c r="L18" s="12">
        <v>139.47999999999999</v>
      </c>
      <c r="M18" s="12">
        <v>66819.999999999985</v>
      </c>
      <c r="N18" s="12">
        <f t="shared" si="0"/>
        <v>11698</v>
      </c>
      <c r="O18" s="12">
        <f t="shared" si="1"/>
        <v>69165.399999999994</v>
      </c>
      <c r="P18" s="12">
        <f t="shared" si="2"/>
        <v>103.51002693804251</v>
      </c>
    </row>
    <row r="19" spans="1:16" ht="30" customHeight="1" x14ac:dyDescent="0.2">
      <c r="A19" s="10">
        <v>12</v>
      </c>
      <c r="B19" s="34" t="s">
        <v>40</v>
      </c>
      <c r="C19" s="12">
        <v>3576</v>
      </c>
      <c r="D19" s="12">
        <v>10858.07</v>
      </c>
      <c r="E19" s="12">
        <v>105</v>
      </c>
      <c r="F19" s="12">
        <v>4573.63</v>
      </c>
      <c r="G19" s="12">
        <v>6</v>
      </c>
      <c r="H19" s="12">
        <v>102.67</v>
      </c>
      <c r="I19" s="12">
        <v>4</v>
      </c>
      <c r="J19" s="12">
        <v>11.24</v>
      </c>
      <c r="K19" s="12">
        <v>57</v>
      </c>
      <c r="L19" s="12">
        <v>89.42</v>
      </c>
      <c r="M19" s="12">
        <v>43599.999999999993</v>
      </c>
      <c r="N19" s="12">
        <f t="shared" si="0"/>
        <v>3748</v>
      </c>
      <c r="O19" s="12">
        <f t="shared" si="1"/>
        <v>15635.03</v>
      </c>
      <c r="P19" s="12">
        <f t="shared" si="2"/>
        <v>35.860160550458723</v>
      </c>
    </row>
    <row r="20" spans="1:16" ht="30" customHeight="1" x14ac:dyDescent="0.2">
      <c r="A20" s="10">
        <v>13</v>
      </c>
      <c r="B20" s="34" t="s">
        <v>41</v>
      </c>
      <c r="C20" s="12">
        <v>14917</v>
      </c>
      <c r="D20" s="12">
        <v>72407.25</v>
      </c>
      <c r="E20" s="12">
        <v>1086</v>
      </c>
      <c r="F20" s="12">
        <v>59644.66</v>
      </c>
      <c r="G20" s="12">
        <v>63</v>
      </c>
      <c r="H20" s="12">
        <v>11564.53</v>
      </c>
      <c r="I20" s="12">
        <v>52</v>
      </c>
      <c r="J20" s="12">
        <v>318.81</v>
      </c>
      <c r="K20" s="12">
        <v>75</v>
      </c>
      <c r="L20" s="12">
        <v>1057.6500000000001</v>
      </c>
      <c r="M20" s="12">
        <v>280000</v>
      </c>
      <c r="N20" s="12">
        <f t="shared" si="0"/>
        <v>16193</v>
      </c>
      <c r="O20" s="12">
        <f t="shared" si="1"/>
        <v>144992.9</v>
      </c>
      <c r="P20" s="12">
        <f t="shared" si="2"/>
        <v>51.783178571428572</v>
      </c>
    </row>
    <row r="21" spans="1:16" ht="30" customHeight="1" x14ac:dyDescent="0.2">
      <c r="A21" s="10">
        <v>14</v>
      </c>
      <c r="B21" s="34" t="s">
        <v>42</v>
      </c>
      <c r="C21" s="12">
        <v>5368</v>
      </c>
      <c r="D21" s="12">
        <v>32837.08</v>
      </c>
      <c r="E21" s="12">
        <v>283</v>
      </c>
      <c r="F21" s="12">
        <v>15589.22</v>
      </c>
      <c r="G21" s="12">
        <v>54</v>
      </c>
      <c r="H21" s="12">
        <v>10582.25</v>
      </c>
      <c r="I21" s="12">
        <v>5</v>
      </c>
      <c r="J21" s="12">
        <v>40.299999999999997</v>
      </c>
      <c r="K21" s="12">
        <v>185</v>
      </c>
      <c r="L21" s="12">
        <v>118.9</v>
      </c>
      <c r="M21" s="12">
        <v>70000</v>
      </c>
      <c r="N21" s="12">
        <f t="shared" si="0"/>
        <v>5895</v>
      </c>
      <c r="O21" s="12">
        <f t="shared" si="1"/>
        <v>59167.750000000007</v>
      </c>
      <c r="P21" s="12">
        <f t="shared" si="2"/>
        <v>84.52535714285716</v>
      </c>
    </row>
    <row r="22" spans="1:16" ht="30" customHeight="1" x14ac:dyDescent="0.2">
      <c r="A22" s="10">
        <v>15</v>
      </c>
      <c r="B22" s="34" t="s">
        <v>43</v>
      </c>
      <c r="C22" s="12">
        <v>29019</v>
      </c>
      <c r="D22" s="12">
        <v>182742.38</v>
      </c>
      <c r="E22" s="12">
        <v>2698</v>
      </c>
      <c r="F22" s="12">
        <v>178500.07</v>
      </c>
      <c r="G22" s="12">
        <v>553</v>
      </c>
      <c r="H22" s="12">
        <v>113440.06</v>
      </c>
      <c r="I22" s="12">
        <v>31</v>
      </c>
      <c r="J22" s="12">
        <v>453.02</v>
      </c>
      <c r="K22" s="12">
        <v>645</v>
      </c>
      <c r="L22" s="12">
        <v>4881.88</v>
      </c>
      <c r="M22" s="12">
        <v>424000</v>
      </c>
      <c r="N22" s="12">
        <f t="shared" si="0"/>
        <v>32946</v>
      </c>
      <c r="O22" s="12">
        <f t="shared" si="1"/>
        <v>480017.41000000003</v>
      </c>
      <c r="P22" s="12">
        <f t="shared" si="2"/>
        <v>113.2116533018868</v>
      </c>
    </row>
    <row r="23" spans="1:16" ht="30" customHeight="1" x14ac:dyDescent="0.2">
      <c r="A23" s="10">
        <v>16</v>
      </c>
      <c r="B23" s="34" t="s">
        <v>44</v>
      </c>
      <c r="C23" s="12">
        <v>9224</v>
      </c>
      <c r="D23" s="12">
        <v>64108.4</v>
      </c>
      <c r="E23" s="12">
        <v>638</v>
      </c>
      <c r="F23" s="12">
        <v>48047.4</v>
      </c>
      <c r="G23" s="12">
        <v>51</v>
      </c>
      <c r="H23" s="12">
        <v>16198.01</v>
      </c>
      <c r="I23" s="12">
        <v>22</v>
      </c>
      <c r="J23" s="12">
        <v>1247.4100000000001</v>
      </c>
      <c r="K23" s="12">
        <v>73</v>
      </c>
      <c r="L23" s="12">
        <v>109.37</v>
      </c>
      <c r="M23" s="12">
        <v>182618.00000000003</v>
      </c>
      <c r="N23" s="12">
        <f t="shared" si="0"/>
        <v>10008</v>
      </c>
      <c r="O23" s="12">
        <f t="shared" si="1"/>
        <v>129710.59</v>
      </c>
      <c r="P23" s="12">
        <f t="shared" si="2"/>
        <v>71.028370697302549</v>
      </c>
    </row>
    <row r="24" spans="1:16" ht="30" customHeight="1" x14ac:dyDescent="0.2">
      <c r="A24" s="10">
        <v>17</v>
      </c>
      <c r="B24" s="34" t="s">
        <v>45</v>
      </c>
      <c r="C24" s="12">
        <v>40807</v>
      </c>
      <c r="D24" s="12">
        <v>2185496.71</v>
      </c>
      <c r="E24" s="12">
        <v>66325</v>
      </c>
      <c r="F24" s="12">
        <v>3450021.75</v>
      </c>
      <c r="G24" s="12">
        <v>50387</v>
      </c>
      <c r="H24" s="12">
        <v>3770121.95</v>
      </c>
      <c r="I24" s="12">
        <v>41</v>
      </c>
      <c r="J24" s="12">
        <v>245.2</v>
      </c>
      <c r="K24" s="12">
        <v>202</v>
      </c>
      <c r="L24" s="12">
        <v>17424.93</v>
      </c>
      <c r="M24" s="12">
        <v>11687612.229999999</v>
      </c>
      <c r="N24" s="12">
        <f t="shared" si="0"/>
        <v>157762</v>
      </c>
      <c r="O24" s="12">
        <f t="shared" si="1"/>
        <v>9423310.5399999991</v>
      </c>
      <c r="P24" s="12">
        <f t="shared" si="2"/>
        <v>80.626481736038912</v>
      </c>
    </row>
    <row r="25" spans="1:16" ht="30" customHeight="1" x14ac:dyDescent="0.2">
      <c r="A25" s="10">
        <v>18</v>
      </c>
      <c r="B25" s="34" t="s">
        <v>46</v>
      </c>
      <c r="C25" s="12">
        <v>35737</v>
      </c>
      <c r="D25" s="12">
        <v>1265116.04</v>
      </c>
      <c r="E25" s="12">
        <v>15824</v>
      </c>
      <c r="F25" s="12">
        <v>1769659.82</v>
      </c>
      <c r="G25" s="12">
        <v>5381</v>
      </c>
      <c r="H25" s="12">
        <v>1689718.14</v>
      </c>
      <c r="I25" s="12">
        <v>41</v>
      </c>
      <c r="J25" s="12">
        <v>635.95000000000005</v>
      </c>
      <c r="K25" s="12">
        <v>858</v>
      </c>
      <c r="L25" s="12">
        <v>15631.95</v>
      </c>
      <c r="M25" s="12">
        <v>4671928</v>
      </c>
      <c r="N25" s="12">
        <f t="shared" si="0"/>
        <v>57841</v>
      </c>
      <c r="O25" s="12">
        <f t="shared" si="1"/>
        <v>4740761.9000000004</v>
      </c>
      <c r="P25" s="12">
        <f t="shared" si="2"/>
        <v>101.47335104479352</v>
      </c>
    </row>
    <row r="26" spans="1:16" ht="30" customHeight="1" x14ac:dyDescent="0.2">
      <c r="A26" s="10">
        <v>19</v>
      </c>
      <c r="B26" s="34" t="s">
        <v>47</v>
      </c>
      <c r="C26" s="12">
        <v>170784</v>
      </c>
      <c r="D26" s="12">
        <v>359080.43</v>
      </c>
      <c r="E26" s="12">
        <v>5111</v>
      </c>
      <c r="F26" s="12">
        <v>364408.82</v>
      </c>
      <c r="G26" s="12">
        <v>1451</v>
      </c>
      <c r="H26" s="12">
        <v>236207.64</v>
      </c>
      <c r="I26" s="12">
        <v>128</v>
      </c>
      <c r="J26" s="12">
        <v>368.66</v>
      </c>
      <c r="K26" s="12">
        <v>256</v>
      </c>
      <c r="L26" s="12">
        <v>1614.83</v>
      </c>
      <c r="M26" s="12">
        <v>355000</v>
      </c>
      <c r="N26" s="12">
        <f t="shared" si="0"/>
        <v>177730</v>
      </c>
      <c r="O26" s="12">
        <f t="shared" si="1"/>
        <v>961680.38</v>
      </c>
      <c r="P26" s="12">
        <f t="shared" si="2"/>
        <v>270.89588169014087</v>
      </c>
    </row>
    <row r="27" spans="1:16" ht="30" customHeight="1" x14ac:dyDescent="0.2">
      <c r="A27" s="10">
        <v>20</v>
      </c>
      <c r="B27" s="34" t="s">
        <v>48</v>
      </c>
      <c r="C27" s="12">
        <v>13118</v>
      </c>
      <c r="D27" s="12">
        <v>69068.45</v>
      </c>
      <c r="E27" s="12">
        <v>650</v>
      </c>
      <c r="F27" s="12">
        <v>26507.8</v>
      </c>
      <c r="G27" s="12">
        <v>49</v>
      </c>
      <c r="H27" s="12">
        <v>22033.8</v>
      </c>
      <c r="I27" s="12">
        <v>11</v>
      </c>
      <c r="J27" s="12">
        <v>58.85</v>
      </c>
      <c r="K27" s="12">
        <v>89</v>
      </c>
      <c r="L27" s="12">
        <v>357.71</v>
      </c>
      <c r="M27" s="12">
        <v>142800</v>
      </c>
      <c r="N27" s="12">
        <f t="shared" si="0"/>
        <v>13917</v>
      </c>
      <c r="O27" s="12">
        <f t="shared" si="1"/>
        <v>118026.61000000002</v>
      </c>
      <c r="P27" s="12">
        <f t="shared" si="2"/>
        <v>82.651687675070036</v>
      </c>
    </row>
    <row r="28" spans="1:16" ht="30" customHeight="1" x14ac:dyDescent="0.2">
      <c r="A28" s="10">
        <v>21</v>
      </c>
      <c r="B28" s="34" t="s">
        <v>49</v>
      </c>
      <c r="C28" s="12">
        <v>2371</v>
      </c>
      <c r="D28" s="12">
        <v>10048.280000000001</v>
      </c>
      <c r="E28" s="12">
        <v>134</v>
      </c>
      <c r="F28" s="12">
        <v>14146.12</v>
      </c>
      <c r="G28" s="12">
        <v>24</v>
      </c>
      <c r="H28" s="12">
        <v>1530.84</v>
      </c>
      <c r="I28" s="12">
        <v>17</v>
      </c>
      <c r="J28" s="12">
        <v>11.32</v>
      </c>
      <c r="K28" s="12">
        <v>137</v>
      </c>
      <c r="L28" s="12">
        <v>377.78</v>
      </c>
      <c r="M28" s="12">
        <v>19066</v>
      </c>
      <c r="N28" s="12">
        <f t="shared" si="0"/>
        <v>2683</v>
      </c>
      <c r="O28" s="12">
        <f t="shared" si="1"/>
        <v>26114.34</v>
      </c>
      <c r="P28" s="12">
        <f t="shared" si="2"/>
        <v>136.96811077310394</v>
      </c>
    </row>
    <row r="29" spans="1:16" ht="30" customHeight="1" x14ac:dyDescent="0.2">
      <c r="A29" s="10">
        <v>22</v>
      </c>
      <c r="B29" s="34" t="s">
        <v>50</v>
      </c>
      <c r="C29" s="12">
        <v>30506</v>
      </c>
      <c r="D29" s="12">
        <v>209686.05</v>
      </c>
      <c r="E29" s="12">
        <v>3810</v>
      </c>
      <c r="F29" s="12">
        <v>243278.29</v>
      </c>
      <c r="G29" s="12">
        <v>1081</v>
      </c>
      <c r="H29" s="12">
        <v>118126.05</v>
      </c>
      <c r="I29" s="12">
        <v>39</v>
      </c>
      <c r="J29" s="12">
        <v>361.64</v>
      </c>
      <c r="K29" s="12">
        <v>226</v>
      </c>
      <c r="L29" s="12">
        <v>806.13</v>
      </c>
      <c r="M29" s="12">
        <v>631000</v>
      </c>
      <c r="N29" s="12">
        <f t="shared" si="0"/>
        <v>35662</v>
      </c>
      <c r="O29" s="12">
        <f t="shared" si="1"/>
        <v>572258.16</v>
      </c>
      <c r="P29" s="12">
        <f t="shared" si="2"/>
        <v>90.690675118858948</v>
      </c>
    </row>
    <row r="30" spans="1:16" ht="30" customHeight="1" x14ac:dyDescent="0.2">
      <c r="A30" s="10">
        <v>23</v>
      </c>
      <c r="B30" s="34" t="s">
        <v>51</v>
      </c>
      <c r="C30" s="12">
        <v>6378</v>
      </c>
      <c r="D30" s="12">
        <v>20258.28</v>
      </c>
      <c r="E30" s="12">
        <v>238</v>
      </c>
      <c r="F30" s="12">
        <v>7493.56</v>
      </c>
      <c r="G30" s="12">
        <v>9</v>
      </c>
      <c r="H30" s="12">
        <v>3544.16</v>
      </c>
      <c r="I30" s="12">
        <v>3</v>
      </c>
      <c r="J30" s="12">
        <v>9.9</v>
      </c>
      <c r="K30" s="12">
        <v>110</v>
      </c>
      <c r="L30" s="12">
        <v>66.09</v>
      </c>
      <c r="M30" s="12">
        <v>26500</v>
      </c>
      <c r="N30" s="12">
        <f t="shared" si="0"/>
        <v>6738</v>
      </c>
      <c r="O30" s="12">
        <f t="shared" si="1"/>
        <v>31371.99</v>
      </c>
      <c r="P30" s="12">
        <f t="shared" si="2"/>
        <v>118.38486792452831</v>
      </c>
    </row>
    <row r="31" spans="1:16" ht="30" customHeight="1" x14ac:dyDescent="0.2">
      <c r="A31" s="10">
        <v>24</v>
      </c>
      <c r="B31" s="34" t="s">
        <v>52</v>
      </c>
      <c r="C31" s="12">
        <v>11413</v>
      </c>
      <c r="D31" s="12">
        <v>80343.460000000006</v>
      </c>
      <c r="E31" s="12">
        <v>948</v>
      </c>
      <c r="F31" s="12">
        <v>67909.2</v>
      </c>
      <c r="G31" s="12">
        <v>115</v>
      </c>
      <c r="H31" s="12">
        <v>17821.47</v>
      </c>
      <c r="I31" s="12">
        <v>135</v>
      </c>
      <c r="J31" s="12">
        <v>73.88</v>
      </c>
      <c r="K31" s="12">
        <v>50</v>
      </c>
      <c r="L31" s="12">
        <v>105.49</v>
      </c>
      <c r="M31" s="12">
        <v>137800</v>
      </c>
      <c r="N31" s="12">
        <f t="shared" si="0"/>
        <v>12661</v>
      </c>
      <c r="O31" s="12">
        <f t="shared" si="1"/>
        <v>166253.5</v>
      </c>
      <c r="P31" s="12">
        <f t="shared" si="2"/>
        <v>120.64840348330914</v>
      </c>
    </row>
    <row r="32" spans="1:16" ht="30" customHeight="1" x14ac:dyDescent="0.2">
      <c r="A32" s="10">
        <v>25</v>
      </c>
      <c r="B32" s="34" t="s">
        <v>53</v>
      </c>
      <c r="C32" s="12">
        <v>6166</v>
      </c>
      <c r="D32" s="12">
        <v>28437.29</v>
      </c>
      <c r="E32" s="12">
        <v>303</v>
      </c>
      <c r="F32" s="12">
        <v>13040.87</v>
      </c>
      <c r="G32" s="12">
        <v>22</v>
      </c>
      <c r="H32" s="12">
        <v>2878.63</v>
      </c>
      <c r="I32" s="12">
        <v>4</v>
      </c>
      <c r="J32" s="12">
        <v>21.36</v>
      </c>
      <c r="K32" s="12">
        <v>74</v>
      </c>
      <c r="L32" s="12">
        <v>370.85</v>
      </c>
      <c r="M32" s="12">
        <v>110046.00000000001</v>
      </c>
      <c r="N32" s="12">
        <f t="shared" si="0"/>
        <v>6569</v>
      </c>
      <c r="O32" s="12">
        <f t="shared" si="1"/>
        <v>44749</v>
      </c>
      <c r="P32" s="12">
        <f t="shared" si="2"/>
        <v>40.663904185522412</v>
      </c>
    </row>
    <row r="33" spans="1:16" ht="30" customHeight="1" x14ac:dyDescent="0.2">
      <c r="A33" s="10">
        <v>26</v>
      </c>
      <c r="B33" s="34" t="s">
        <v>54</v>
      </c>
      <c r="C33" s="12">
        <v>72968</v>
      </c>
      <c r="D33" s="12">
        <v>875355.82</v>
      </c>
      <c r="E33" s="12">
        <v>16335</v>
      </c>
      <c r="F33" s="12">
        <v>1058197.33</v>
      </c>
      <c r="G33" s="12">
        <v>12346</v>
      </c>
      <c r="H33" s="12">
        <v>761381.39</v>
      </c>
      <c r="I33" s="12">
        <v>101</v>
      </c>
      <c r="J33" s="12">
        <v>444.19</v>
      </c>
      <c r="K33" s="12">
        <v>1412</v>
      </c>
      <c r="L33" s="12">
        <v>13576.54</v>
      </c>
      <c r="M33" s="12">
        <v>2600000</v>
      </c>
      <c r="N33" s="12">
        <f t="shared" si="0"/>
        <v>103162</v>
      </c>
      <c r="O33" s="12">
        <f t="shared" si="1"/>
        <v>2708955.27</v>
      </c>
      <c r="P33" s="12">
        <f t="shared" si="2"/>
        <v>104.19058730769231</v>
      </c>
    </row>
    <row r="34" spans="1:16" ht="30" customHeight="1" x14ac:dyDescent="0.2">
      <c r="A34" s="10">
        <v>27</v>
      </c>
      <c r="B34" s="34" t="s">
        <v>55</v>
      </c>
      <c r="C34" s="12">
        <v>18436</v>
      </c>
      <c r="D34" s="12">
        <v>106914.31</v>
      </c>
      <c r="E34" s="12">
        <v>1323</v>
      </c>
      <c r="F34" s="12">
        <v>82439.759999999995</v>
      </c>
      <c r="G34" s="12">
        <v>220</v>
      </c>
      <c r="H34" s="12">
        <v>73890.399999999994</v>
      </c>
      <c r="I34" s="12">
        <v>10</v>
      </c>
      <c r="J34" s="12">
        <v>48.63</v>
      </c>
      <c r="K34" s="12">
        <v>154</v>
      </c>
      <c r="L34" s="12">
        <v>1364.72</v>
      </c>
      <c r="M34" s="12">
        <v>196094</v>
      </c>
      <c r="N34" s="12">
        <f t="shared" si="0"/>
        <v>20143</v>
      </c>
      <c r="O34" s="12">
        <f t="shared" si="1"/>
        <v>264657.81999999995</v>
      </c>
      <c r="P34" s="12">
        <f t="shared" si="2"/>
        <v>134.96477199710341</v>
      </c>
    </row>
    <row r="35" spans="1:16" ht="30" customHeight="1" x14ac:dyDescent="0.2">
      <c r="A35" s="10">
        <v>28</v>
      </c>
      <c r="B35" s="34" t="s">
        <v>56</v>
      </c>
      <c r="C35" s="12">
        <v>13063</v>
      </c>
      <c r="D35" s="12">
        <v>40848.22</v>
      </c>
      <c r="E35" s="12">
        <v>440</v>
      </c>
      <c r="F35" s="12">
        <v>21004.25</v>
      </c>
      <c r="G35" s="12">
        <v>39</v>
      </c>
      <c r="H35" s="12">
        <v>13109.57</v>
      </c>
      <c r="I35" s="12">
        <v>16</v>
      </c>
      <c r="J35" s="12">
        <v>77.48</v>
      </c>
      <c r="K35" s="12">
        <v>35</v>
      </c>
      <c r="L35" s="12">
        <v>139.80000000000001</v>
      </c>
      <c r="M35" s="12">
        <v>61383.59</v>
      </c>
      <c r="N35" s="12">
        <f t="shared" si="0"/>
        <v>13593</v>
      </c>
      <c r="O35" s="12">
        <f t="shared" si="1"/>
        <v>75179.320000000007</v>
      </c>
      <c r="P35" s="12">
        <f t="shared" si="2"/>
        <v>122.47462228911671</v>
      </c>
    </row>
    <row r="36" spans="1:16" ht="30" customHeight="1" x14ac:dyDescent="0.2">
      <c r="A36" s="10">
        <v>29</v>
      </c>
      <c r="B36" s="34" t="s">
        <v>57</v>
      </c>
      <c r="C36" s="12">
        <v>20390</v>
      </c>
      <c r="D36" s="12">
        <v>83038.39</v>
      </c>
      <c r="E36" s="12">
        <v>1168</v>
      </c>
      <c r="F36" s="12">
        <v>72496.160000000003</v>
      </c>
      <c r="G36" s="12">
        <v>135</v>
      </c>
      <c r="H36" s="12">
        <v>33835.410000000003</v>
      </c>
      <c r="I36" s="12">
        <v>15</v>
      </c>
      <c r="J36" s="12">
        <v>104.1</v>
      </c>
      <c r="K36" s="12">
        <v>87</v>
      </c>
      <c r="L36" s="12">
        <v>243.2</v>
      </c>
      <c r="M36" s="12">
        <v>140000</v>
      </c>
      <c r="N36" s="12">
        <f t="shared" si="0"/>
        <v>21795</v>
      </c>
      <c r="O36" s="12">
        <f t="shared" si="1"/>
        <v>189717.26</v>
      </c>
      <c r="P36" s="12">
        <f t="shared" si="2"/>
        <v>135.51232857142858</v>
      </c>
    </row>
    <row r="37" spans="1:16" ht="30" customHeight="1" x14ac:dyDescent="0.2">
      <c r="A37" s="10">
        <v>30</v>
      </c>
      <c r="B37" s="34" t="s">
        <v>58</v>
      </c>
      <c r="C37" s="12">
        <v>18841</v>
      </c>
      <c r="D37" s="12">
        <v>63054.21</v>
      </c>
      <c r="E37" s="12">
        <v>1217</v>
      </c>
      <c r="F37" s="12">
        <v>38498.06</v>
      </c>
      <c r="G37" s="12">
        <v>118</v>
      </c>
      <c r="H37" s="12">
        <v>9158.81</v>
      </c>
      <c r="I37" s="12">
        <v>14</v>
      </c>
      <c r="J37" s="12">
        <v>37.19</v>
      </c>
      <c r="K37" s="12">
        <v>142</v>
      </c>
      <c r="L37" s="12">
        <v>388.78</v>
      </c>
      <c r="M37" s="12">
        <v>125000</v>
      </c>
      <c r="N37" s="12">
        <f t="shared" si="0"/>
        <v>20332</v>
      </c>
      <c r="O37" s="12">
        <f t="shared" si="1"/>
        <v>111137.04999999999</v>
      </c>
      <c r="P37" s="12">
        <f t="shared" si="2"/>
        <v>88.909639999999982</v>
      </c>
    </row>
    <row r="38" spans="1:16" ht="30" customHeight="1" x14ac:dyDescent="0.2">
      <c r="A38" s="10">
        <v>31</v>
      </c>
      <c r="B38" s="34" t="s">
        <v>59</v>
      </c>
      <c r="C38" s="12">
        <v>11964</v>
      </c>
      <c r="D38" s="12">
        <v>28590.49</v>
      </c>
      <c r="E38" s="12">
        <v>195</v>
      </c>
      <c r="F38" s="12">
        <v>5014.37</v>
      </c>
      <c r="G38" s="12">
        <v>22</v>
      </c>
      <c r="H38" s="12">
        <v>777.49</v>
      </c>
      <c r="I38" s="12">
        <v>33</v>
      </c>
      <c r="J38" s="12">
        <v>69.459999999999994</v>
      </c>
      <c r="K38" s="12">
        <v>47</v>
      </c>
      <c r="L38" s="12">
        <v>81.069999999999993</v>
      </c>
      <c r="M38" s="12">
        <v>80000</v>
      </c>
      <c r="N38" s="12">
        <f t="shared" si="0"/>
        <v>12261</v>
      </c>
      <c r="O38" s="12">
        <f t="shared" si="1"/>
        <v>34532.879999999997</v>
      </c>
      <c r="P38" s="12">
        <f t="shared" si="2"/>
        <v>43.166099999999993</v>
      </c>
    </row>
    <row r="39" spans="1:16" ht="30" customHeight="1" x14ac:dyDescent="0.2">
      <c r="A39" s="10">
        <v>32</v>
      </c>
      <c r="B39" s="34" t="s">
        <v>60</v>
      </c>
      <c r="C39" s="12">
        <v>38597</v>
      </c>
      <c r="D39" s="12">
        <v>106619.2</v>
      </c>
      <c r="E39" s="12">
        <v>1457</v>
      </c>
      <c r="F39" s="12">
        <v>61743.62</v>
      </c>
      <c r="G39" s="12">
        <v>171</v>
      </c>
      <c r="H39" s="12">
        <v>11608.11</v>
      </c>
      <c r="I39" s="12">
        <v>45</v>
      </c>
      <c r="J39" s="12">
        <v>121.09</v>
      </c>
      <c r="K39" s="12">
        <v>235</v>
      </c>
      <c r="L39" s="12">
        <v>316.14999999999998</v>
      </c>
      <c r="M39" s="12">
        <v>203000</v>
      </c>
      <c r="N39" s="12">
        <f t="shared" si="0"/>
        <v>40505</v>
      </c>
      <c r="O39" s="12">
        <f t="shared" si="1"/>
        <v>180408.16999999998</v>
      </c>
      <c r="P39" s="12">
        <f t="shared" si="2"/>
        <v>88.871019704433493</v>
      </c>
    </row>
    <row r="40" spans="1:16" ht="30" customHeight="1" x14ac:dyDescent="0.2">
      <c r="A40" s="16">
        <v>33</v>
      </c>
      <c r="B40" s="35" t="s">
        <v>61</v>
      </c>
      <c r="C40" s="12">
        <v>41696</v>
      </c>
      <c r="D40" s="12">
        <v>560783.82999999996</v>
      </c>
      <c r="E40" s="12">
        <v>7265</v>
      </c>
      <c r="F40" s="12">
        <v>640792.56000000006</v>
      </c>
      <c r="G40" s="12">
        <v>2207</v>
      </c>
      <c r="H40" s="12">
        <v>342419.6</v>
      </c>
      <c r="I40" s="12">
        <v>48</v>
      </c>
      <c r="J40" s="12">
        <v>436.89</v>
      </c>
      <c r="K40" s="12">
        <v>961</v>
      </c>
      <c r="L40" s="12">
        <v>13469.76</v>
      </c>
      <c r="M40" s="12">
        <v>1470000</v>
      </c>
      <c r="N40" s="12">
        <f t="shared" si="0"/>
        <v>52177</v>
      </c>
      <c r="O40" s="12">
        <f t="shared" si="1"/>
        <v>1557902.6400000001</v>
      </c>
      <c r="P40" s="12">
        <f t="shared" si="2"/>
        <v>105.97977142857142</v>
      </c>
    </row>
    <row r="41" spans="1:16" ht="30" customHeight="1" x14ac:dyDescent="0.2">
      <c r="A41" s="16">
        <v>34</v>
      </c>
      <c r="B41" s="35" t="s">
        <v>62</v>
      </c>
      <c r="C41" s="12">
        <v>76196</v>
      </c>
      <c r="D41" s="12">
        <v>46007</v>
      </c>
      <c r="E41" s="12">
        <v>367</v>
      </c>
      <c r="F41" s="12">
        <v>21536.87</v>
      </c>
      <c r="G41" s="12">
        <v>41</v>
      </c>
      <c r="H41" s="12">
        <v>10870.61</v>
      </c>
      <c r="I41" s="12">
        <v>38</v>
      </c>
      <c r="J41" s="12">
        <v>115.08</v>
      </c>
      <c r="K41" s="12">
        <v>62</v>
      </c>
      <c r="L41" s="12">
        <v>52.54</v>
      </c>
      <c r="M41" s="12">
        <v>50000</v>
      </c>
      <c r="N41" s="12">
        <f t="shared" si="0"/>
        <v>76704</v>
      </c>
      <c r="O41" s="12">
        <f t="shared" si="1"/>
        <v>78582.099999999991</v>
      </c>
      <c r="P41" s="12">
        <f t="shared" si="2"/>
        <v>157.16419999999999</v>
      </c>
    </row>
    <row r="42" spans="1:16" ht="30" customHeight="1" x14ac:dyDescent="0.2">
      <c r="A42" s="16">
        <v>35</v>
      </c>
      <c r="B42" s="35" t="s">
        <v>63</v>
      </c>
      <c r="C42" s="12">
        <v>7362</v>
      </c>
      <c r="D42" s="12">
        <v>19232.330000000002</v>
      </c>
      <c r="E42" s="12">
        <v>287</v>
      </c>
      <c r="F42" s="12">
        <v>7344.5</v>
      </c>
      <c r="G42" s="12">
        <v>2</v>
      </c>
      <c r="H42" s="12">
        <v>527.95000000000005</v>
      </c>
      <c r="I42" s="12">
        <v>11</v>
      </c>
      <c r="J42" s="12">
        <v>16.059999999999999</v>
      </c>
      <c r="K42" s="12">
        <v>10</v>
      </c>
      <c r="L42" s="12">
        <v>170.4</v>
      </c>
      <c r="M42" s="12">
        <v>12400</v>
      </c>
      <c r="N42" s="12">
        <f t="shared" si="0"/>
        <v>7672</v>
      </c>
      <c r="O42" s="12">
        <f t="shared" si="1"/>
        <v>27291.240000000005</v>
      </c>
      <c r="P42" s="12">
        <f t="shared" si="2"/>
        <v>220.09064516129035</v>
      </c>
    </row>
    <row r="43" spans="1:16" ht="30" customHeight="1" x14ac:dyDescent="0.2">
      <c r="A43" s="16">
        <v>36</v>
      </c>
      <c r="B43" s="35" t="s">
        <v>64</v>
      </c>
      <c r="C43" s="12">
        <v>37857</v>
      </c>
      <c r="D43" s="12">
        <v>36169.699999999997</v>
      </c>
      <c r="E43" s="12">
        <v>520</v>
      </c>
      <c r="F43" s="12">
        <v>24502.44</v>
      </c>
      <c r="G43" s="12">
        <v>63</v>
      </c>
      <c r="H43" s="12">
        <v>16395.11</v>
      </c>
      <c r="I43" s="12">
        <v>24</v>
      </c>
      <c r="J43" s="12">
        <v>33.21</v>
      </c>
      <c r="K43" s="12">
        <v>22</v>
      </c>
      <c r="L43" s="12">
        <v>627.41</v>
      </c>
      <c r="M43" s="12">
        <v>55200</v>
      </c>
      <c r="N43" s="12">
        <f t="shared" si="0"/>
        <v>38486</v>
      </c>
      <c r="O43" s="12">
        <f t="shared" si="1"/>
        <v>77727.87000000001</v>
      </c>
      <c r="P43" s="12">
        <f t="shared" si="2"/>
        <v>140.81135869565219</v>
      </c>
    </row>
    <row r="44" spans="1:16" ht="30" customHeight="1" x14ac:dyDescent="0.2">
      <c r="A44" s="29"/>
      <c r="B44" s="30" t="s">
        <v>65</v>
      </c>
      <c r="C44" s="31">
        <f>SUM(C8:C43)</f>
        <v>907640</v>
      </c>
      <c r="D44" s="31">
        <f t="shared" ref="D44:L44" si="3">SUM(D8:D43)</f>
        <v>7336155.5300000003</v>
      </c>
      <c r="E44" s="31">
        <f t="shared" si="3"/>
        <v>137487</v>
      </c>
      <c r="F44" s="31">
        <f t="shared" si="3"/>
        <v>8818502.7399999984</v>
      </c>
      <c r="G44" s="31">
        <f t="shared" si="3"/>
        <v>75766</v>
      </c>
      <c r="H44" s="31">
        <f t="shared" si="3"/>
        <v>7461625.4299999997</v>
      </c>
      <c r="I44" s="31">
        <f t="shared" si="3"/>
        <v>1350</v>
      </c>
      <c r="J44" s="31">
        <f t="shared" si="3"/>
        <v>8083.1399999999994</v>
      </c>
      <c r="K44" s="31">
        <f t="shared" si="3"/>
        <v>7720</v>
      </c>
      <c r="L44" s="31">
        <f t="shared" si="3"/>
        <v>85498.939999999973</v>
      </c>
      <c r="M44" s="31">
        <v>24913774.889999997</v>
      </c>
      <c r="N44" s="32">
        <f t="shared" si="0"/>
        <v>1129963</v>
      </c>
      <c r="O44" s="32">
        <f>(D44+F44+H44+J44+L44)</f>
        <v>23709865.780000001</v>
      </c>
      <c r="P44" s="32">
        <f t="shared" si="2"/>
        <v>95.167696925433702</v>
      </c>
    </row>
    <row r="45" spans="1:16" x14ac:dyDescent="0.2">
      <c r="P45" s="26"/>
    </row>
    <row r="46" spans="1:16" x14ac:dyDescent="0.2">
      <c r="C46" s="33"/>
    </row>
    <row r="47" spans="1:16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mergeCells count="11">
    <mergeCell ref="A1:P1"/>
    <mergeCell ref="A2:P2"/>
    <mergeCell ref="C3:L3"/>
    <mergeCell ref="A4:A6"/>
    <mergeCell ref="B4:B6"/>
    <mergeCell ref="C4:D5"/>
    <mergeCell ref="E4:F5"/>
    <mergeCell ref="G4:H5"/>
    <mergeCell ref="I4:J5"/>
    <mergeCell ref="K4:L5"/>
    <mergeCell ref="M4:P5"/>
  </mergeCells>
  <printOptions horizontalCentered="1" verticalCentered="1"/>
  <pageMargins left="0.511811023622047" right="0.511811023622047" top="0.25" bottom="0.23622047244094499" header="0.23622047244094499" footer="0.23622047244094499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Bankwise</vt:lpstr>
      <vt:lpstr>Districtwise</vt:lpstr>
      <vt:lpstr>Bankwise!Print_Area</vt:lpstr>
      <vt:lpstr>Districtwise!Print_Area</vt:lpstr>
      <vt:lpstr>Bankwise!Print_Titles</vt:lpstr>
      <vt:lpstr>Districtwise!Print_Titles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cp:lastPrinted>2022-05-07T12:45:29Z</cp:lastPrinted>
  <dcterms:created xsi:type="dcterms:W3CDTF">2021-05-20T06:26:14Z</dcterms:created>
  <dcterms:modified xsi:type="dcterms:W3CDTF">2022-05-07T13:07:08Z</dcterms:modified>
</cp:coreProperties>
</file>